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055" windowHeight="7680"/>
  </bookViews>
  <sheets>
    <sheet name="พื้นที่พิกัด.หมู่บ้าน" sheetId="1" r:id="rId1"/>
    <sheet name="สระบุรี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0">#REF!</definedName>
    <definedName name="\b" localSheetId="0">#REF!</definedName>
    <definedName name="\c" localSheetId="0">#REF!</definedName>
    <definedName name="\e" localSheetId="0">#REF!</definedName>
    <definedName name="\m" localSheetId="0">#REF!</definedName>
    <definedName name="\n" localSheetId="0">#REF!</definedName>
    <definedName name="\p" localSheetId="0">#REF!</definedName>
    <definedName name="\q" localSheetId="0">#REF!</definedName>
    <definedName name="\r" localSheetId="0">#REF!</definedName>
    <definedName name="\s" localSheetId="0">#REF!</definedName>
    <definedName name="\w" localSheetId="0">#REF!</definedName>
    <definedName name="\x" localSheetId="0">#REF!</definedName>
    <definedName name="\X2" localSheetId="0">#REF!</definedName>
    <definedName name="\z" localSheetId="0">#REF!</definedName>
    <definedName name="_" localSheetId="0">'[1]ผ1-ผ2 (2538)'!#REF!</definedName>
    <definedName name="_______ddd1" localSheetId="0">#REF!</definedName>
    <definedName name="_______ddd10" localSheetId="0">#REF!</definedName>
    <definedName name="_______ddd11" localSheetId="0">#REF!</definedName>
    <definedName name="_______ddd12" localSheetId="0">#REF!</definedName>
    <definedName name="_______ddd15" localSheetId="0">#REF!</definedName>
    <definedName name="_______ddd2" localSheetId="0">#REF!</definedName>
    <definedName name="_______ddd22" localSheetId="0">#REF!</definedName>
    <definedName name="_______ddd23" localSheetId="0">#REF!</definedName>
    <definedName name="_______ddd3" localSheetId="0">#REF!</definedName>
    <definedName name="_______ddd5" localSheetId="0">#REF!</definedName>
    <definedName name="_______ddd6" localSheetId="0">#REF!</definedName>
    <definedName name="_______ddd8" localSheetId="0">#REF!</definedName>
    <definedName name="_______ddd9" localSheetId="0">#REF!</definedName>
    <definedName name="_______end001" localSheetId="0">#REF!</definedName>
    <definedName name="_______end01" localSheetId="0">#REF!</definedName>
    <definedName name="______ddd1" localSheetId="0">#REF!</definedName>
    <definedName name="______ddd10" localSheetId="0">#REF!</definedName>
    <definedName name="______ddd11" localSheetId="0">#REF!</definedName>
    <definedName name="______ddd12" localSheetId="0">#REF!</definedName>
    <definedName name="______ddd15" localSheetId="0">#REF!</definedName>
    <definedName name="______ddd2" localSheetId="0">#REF!</definedName>
    <definedName name="______ddd22" localSheetId="0">#REF!</definedName>
    <definedName name="______ddd23" localSheetId="0">#REF!</definedName>
    <definedName name="______ddd3" localSheetId="0">#REF!</definedName>
    <definedName name="______ddd5" localSheetId="0">#REF!</definedName>
    <definedName name="______ddd6" localSheetId="0">#REF!</definedName>
    <definedName name="______ddd8" localSheetId="0">#REF!</definedName>
    <definedName name="______ddd9" localSheetId="0">#REF!</definedName>
    <definedName name="______end001" localSheetId="0">#REF!</definedName>
    <definedName name="______end01" localSheetId="0">#REF!</definedName>
    <definedName name="_____ddd1" localSheetId="0">#REF!</definedName>
    <definedName name="_____ddd10" localSheetId="0">#REF!</definedName>
    <definedName name="_____ddd11" localSheetId="0">#REF!</definedName>
    <definedName name="_____ddd12" localSheetId="0">#REF!</definedName>
    <definedName name="_____ddd15" localSheetId="0">#REF!</definedName>
    <definedName name="_____ddd2" localSheetId="0">#REF!</definedName>
    <definedName name="_____ddd22" localSheetId="0">#REF!</definedName>
    <definedName name="_____ddd23" localSheetId="0">#REF!</definedName>
    <definedName name="_____ddd3" localSheetId="0">#REF!</definedName>
    <definedName name="_____ddd5" localSheetId="0">#REF!</definedName>
    <definedName name="_____ddd6" localSheetId="0">#REF!</definedName>
    <definedName name="_____ddd8" localSheetId="0">#REF!</definedName>
    <definedName name="_____ddd9" localSheetId="0">#REF!</definedName>
    <definedName name="_____end001" localSheetId="0">#REF!</definedName>
    <definedName name="_____end01" localSheetId="0">#REF!</definedName>
    <definedName name="____ddd1" localSheetId="0">#REF!</definedName>
    <definedName name="____ddd10" localSheetId="0">#REF!</definedName>
    <definedName name="____ddd11" localSheetId="0">#REF!</definedName>
    <definedName name="____ddd12" localSheetId="0">#REF!</definedName>
    <definedName name="____ddd15" localSheetId="0">#REF!</definedName>
    <definedName name="____ddd2" localSheetId="0">#REF!</definedName>
    <definedName name="____ddd22" localSheetId="0">#REF!</definedName>
    <definedName name="____ddd23" localSheetId="0">#REF!</definedName>
    <definedName name="____ddd3" localSheetId="0">#REF!</definedName>
    <definedName name="____ddd5" localSheetId="0">#REF!</definedName>
    <definedName name="____ddd6" localSheetId="0">#REF!</definedName>
    <definedName name="____ddd8" localSheetId="0">#REF!</definedName>
    <definedName name="____ddd9" localSheetId="0">#REF!</definedName>
    <definedName name="____end001" localSheetId="0">#REF!</definedName>
    <definedName name="____end01" localSheetId="0">#REF!</definedName>
    <definedName name="___ddd1" localSheetId="0">#REF!</definedName>
    <definedName name="___ddd10" localSheetId="0">#REF!</definedName>
    <definedName name="___ddd11" localSheetId="0">#REF!</definedName>
    <definedName name="___ddd12" localSheetId="0">#REF!</definedName>
    <definedName name="___ddd15" localSheetId="0">#REF!</definedName>
    <definedName name="___ddd2" localSheetId="0">#REF!</definedName>
    <definedName name="___ddd22" localSheetId="0">#REF!</definedName>
    <definedName name="___ddd23" localSheetId="0">#REF!</definedName>
    <definedName name="___ddd3" localSheetId="0">#REF!</definedName>
    <definedName name="___ddd5" localSheetId="0">#REF!</definedName>
    <definedName name="___ddd6" localSheetId="0">#REF!</definedName>
    <definedName name="___ddd8" localSheetId="0">#REF!</definedName>
    <definedName name="___ddd9" localSheetId="0">#REF!</definedName>
    <definedName name="___end001" localSheetId="0">#REF!</definedName>
    <definedName name="___end01" localSheetId="0">#REF!</definedName>
    <definedName name="___hua1" localSheetId="0">#REF!</definedName>
    <definedName name="___hua2" localSheetId="0">#REF!</definedName>
    <definedName name="___hua3" localSheetId="0">#REF!</definedName>
    <definedName name="___hua4" localSheetId="0">#REF!</definedName>
    <definedName name="___loa1" localSheetId="0">#REF!</definedName>
    <definedName name="___loa2" localSheetId="0">#REF!</definedName>
    <definedName name="___loa3" localSheetId="0">#REF!</definedName>
    <definedName name="___loa4" localSheetId="0">#REF!</definedName>
    <definedName name="__ddd1" localSheetId="0">#REF!</definedName>
    <definedName name="__ddd10" localSheetId="0">#REF!</definedName>
    <definedName name="__ddd11" localSheetId="0">#REF!</definedName>
    <definedName name="__ddd12" localSheetId="0">#REF!</definedName>
    <definedName name="__ddd15" localSheetId="0">#REF!</definedName>
    <definedName name="__ddd2" localSheetId="0">#REF!</definedName>
    <definedName name="__ddd22" localSheetId="0">#REF!</definedName>
    <definedName name="__ddd23" localSheetId="0">#REF!</definedName>
    <definedName name="__ddd3" localSheetId="0">#REF!</definedName>
    <definedName name="__ddd5" localSheetId="0">#REF!</definedName>
    <definedName name="__ddd6" localSheetId="0">#REF!</definedName>
    <definedName name="__ddd8" localSheetId="0">#REF!</definedName>
    <definedName name="__ddd9" localSheetId="0">#REF!</definedName>
    <definedName name="__end001" localSheetId="0">#REF!</definedName>
    <definedName name="__end01" localSheetId="0">#REF!</definedName>
    <definedName name="__hua1" localSheetId="0">#REF!</definedName>
    <definedName name="__hua2" localSheetId="0">#REF!</definedName>
    <definedName name="__hua3" localSheetId="0">#REF!</definedName>
    <definedName name="__hua4" localSheetId="0">#REF!</definedName>
    <definedName name="__loa1" localSheetId="0">#REF!</definedName>
    <definedName name="__loa2" localSheetId="0">#REF!</definedName>
    <definedName name="__loa3" localSheetId="0">#REF!</definedName>
    <definedName name="__loa4" localSheetId="0">#REF!</definedName>
    <definedName name="_ddd1" localSheetId="0">#REF!</definedName>
    <definedName name="_ddd10" localSheetId="0">#REF!</definedName>
    <definedName name="_ddd11" localSheetId="0">#REF!</definedName>
    <definedName name="_ddd12" localSheetId="0">#REF!</definedName>
    <definedName name="_ddd15" localSheetId="0">#REF!</definedName>
    <definedName name="_ddd2" localSheetId="0">#REF!</definedName>
    <definedName name="_ddd22" localSheetId="0">#REF!</definedName>
    <definedName name="_ddd23" localSheetId="0">#REF!</definedName>
    <definedName name="_ddd3" localSheetId="0">#REF!</definedName>
    <definedName name="_ddd5" localSheetId="0">#REF!</definedName>
    <definedName name="_ddd6" localSheetId="0">#REF!</definedName>
    <definedName name="_ddd8" localSheetId="0">#REF!</definedName>
    <definedName name="_ddd9" localSheetId="0">#REF!</definedName>
    <definedName name="_end001" localSheetId="0">#REF!</definedName>
    <definedName name="_end01" localSheetId="0">#REF!</definedName>
    <definedName name="_f" localSheetId="0" hidden="1">#REF!</definedName>
    <definedName name="_Fill" localSheetId="0" hidden="1">#REF!</definedName>
    <definedName name="_hua1" localSheetId="0">#REF!</definedName>
    <definedName name="_hua2" localSheetId="0">#REF!</definedName>
    <definedName name="_hua3" localSheetId="0">#REF!</definedName>
    <definedName name="_hua4" localSheetId="0">#REF!</definedName>
    <definedName name="_Key1" localSheetId="0" hidden="1">'[2]220'!#REF!</definedName>
    <definedName name="_Key2" localSheetId="0" hidden="1">#REF!</definedName>
    <definedName name="_L72317" localSheetId="0">#REF!</definedName>
    <definedName name="_loa1" localSheetId="0">#REF!</definedName>
    <definedName name="_loa2" localSheetId="0">#REF!</definedName>
    <definedName name="_loa3" localSheetId="0">#REF!</definedName>
    <definedName name="_loa4" localSheetId="0">#REF!</definedName>
    <definedName name="_Order1" hidden="1">255</definedName>
    <definedName name="_Order2" hidden="1">255</definedName>
    <definedName name="_R" localSheetId="0">#REF!</definedName>
    <definedName name="_Sort" localSheetId="0" hidden="1">'[2]220'!#REF!</definedName>
    <definedName name="_T1" localSheetId="0">#REF!</definedName>
    <definedName name="_T2" localSheetId="0">#REF!</definedName>
    <definedName name="_t3" localSheetId="0">#REF!</definedName>
    <definedName name="_T4" localSheetId="0">#REF!</definedName>
    <definedName name="_T5" localSheetId="0">#REF!</definedName>
    <definedName name="_T6" localSheetId="0">#REF!</definedName>
    <definedName name="_T7" localSheetId="0">#REF!</definedName>
    <definedName name="_T8" localSheetId="0">#REF!</definedName>
    <definedName name="A" localSheetId="0">#REF!</definedName>
    <definedName name="A65..72" localSheetId="0">#REF!</definedName>
    <definedName name="AAA" localSheetId="0">#REF!</definedName>
    <definedName name="AAA0" localSheetId="0">#REF!</definedName>
    <definedName name="AAA00" localSheetId="0">#REF!</definedName>
    <definedName name="AAA000" localSheetId="0">#REF!</definedName>
    <definedName name="Amt">"Text Box 56"</definedName>
    <definedName name="b" localSheetId="0">[3]ขนาดกลาง!#REF!</definedName>
    <definedName name="B." localSheetId="0">#REF!</definedName>
    <definedName name="BA" localSheetId="0">#REF!</definedName>
    <definedName name="BI" localSheetId="0">#REF!</definedName>
    <definedName name="BS" localSheetId="0">#REF!</definedName>
    <definedName name="C_" localSheetId="0">#REF!</definedName>
    <definedName name="Capacity" localSheetId="0">#REF!</definedName>
    <definedName name="_xlnm.Criteria" localSheetId="0">#REF!</definedName>
    <definedName name="_xlnm.Criteria">#REF!</definedName>
    <definedName name="Criteria_MI" localSheetId="0">#REF!</definedName>
    <definedName name="CS" localSheetId="0">#REF!</definedName>
    <definedName name="D" localSheetId="0">#REF!</definedName>
    <definedName name="D956a1" localSheetId="0">#REF!</definedName>
    <definedName name="data" localSheetId="0">#REF!</definedName>
    <definedName name="_xlnm.Database" localSheetId="0">#REF!</definedName>
    <definedName name="_xlnm.Database">#REF!</definedName>
    <definedName name="ddd" localSheetId="0">[4]Invoice!#REF!</definedName>
    <definedName name="dddddd" localSheetId="0">#REF!</definedName>
    <definedName name="dep" localSheetId="0">#REF!</definedName>
    <definedName name="dflt7" localSheetId="0">[4]Invoice!#REF!</definedName>
    <definedName name="drop1" localSheetId="0">#REF!</definedName>
    <definedName name="DS" localSheetId="0">#REF!</definedName>
    <definedName name="E" localSheetId="0">#REF!</definedName>
    <definedName name="end" localSheetId="0">#REF!</definedName>
    <definedName name="END000" localSheetId="0">#REF!</definedName>
    <definedName name="F" localSheetId="0">#REF!</definedName>
    <definedName name="F_DRY" localSheetId="0">#REF!</definedName>
    <definedName name="F_RAIN" localSheetId="0">#REF!</definedName>
    <definedName name="fa" localSheetId="0">[5]กสย11.1!#REF!</definedName>
    <definedName name="from">"Drop Down 4"</definedName>
    <definedName name="Fถจจจ" localSheetId="0">#REF!</definedName>
    <definedName name="G" localSheetId="0">#REF!</definedName>
    <definedName name="gd" localSheetId="0">#REF!</definedName>
    <definedName name="ggg" localSheetId="0">#REF!</definedName>
    <definedName name="H" localSheetId="0">#REF!</definedName>
    <definedName name="ha" localSheetId="0">#REF!</definedName>
    <definedName name="hc" localSheetId="0">#REF!</definedName>
    <definedName name="HH" localSheetId="0">#REF!</definedName>
    <definedName name="HI" localSheetId="0">#REF!</definedName>
    <definedName name="HII" localSheetId="0">#REF!</definedName>
    <definedName name="HIII" localSheetId="0">#REF!</definedName>
    <definedName name="I_DRY" localSheetId="0">#REF!</definedName>
    <definedName name="I_RAIN" localSheetId="0">#REF!</definedName>
    <definedName name="idiid" localSheetId="0">#REF!</definedName>
    <definedName name="ii" localSheetId="0">#REF!</definedName>
    <definedName name="iiiiii" localSheetId="0">#REF!</definedName>
    <definedName name="jg" localSheetId="0">#REF!</definedName>
    <definedName name="jj" localSheetId="0">#REF!</definedName>
    <definedName name="kk" localSheetId="0">#REF!</definedName>
    <definedName name="kkk" localSheetId="0">#REF!</definedName>
    <definedName name="L" localSheetId="0">#REF!</definedName>
    <definedName name="LA" localSheetId="0">#REF!</definedName>
    <definedName name="lak" localSheetId="0">[6]แบบก.12!#REF!</definedName>
    <definedName name="LB" localSheetId="0">#REF!</definedName>
    <definedName name="LC" localSheetId="0">#REF!</definedName>
    <definedName name="LF" localSheetId="0">#REF!</definedName>
    <definedName name="LI" localSheetId="0">#REF!</definedName>
    <definedName name="LII" localSheetId="0">#REF!</definedName>
    <definedName name="LIII" localSheetId="0">#REF!</definedName>
    <definedName name="LIV" localSheetId="0">#REF!</definedName>
    <definedName name="lllo" localSheetId="0">#REF!</definedName>
    <definedName name="looell" localSheetId="0">#REF!</definedName>
    <definedName name="LRF" localSheetId="0">'[7]ทำนบดิน 4'!#REF!</definedName>
    <definedName name="LV" localSheetId="0">#REF!</definedName>
    <definedName name="LVI" localSheetId="0">#REF!</definedName>
    <definedName name="new" localSheetId="0">#REF!</definedName>
    <definedName name="o" localSheetId="0">#REF!</definedName>
    <definedName name="oleleo" localSheetId="0">#REF!</definedName>
    <definedName name="oneo" localSheetId="0">#REF!</definedName>
    <definedName name="ooo" localSheetId="0">#REF!</definedName>
    <definedName name="oopp" localSheetId="0">#REF!</definedName>
    <definedName name="op" localSheetId="0">#REF!</definedName>
    <definedName name="OPPPP" localSheetId="0">#REF!</definedName>
    <definedName name="ping1" localSheetId="0">#REF!</definedName>
    <definedName name="ping2" localSheetId="0">#REF!</definedName>
    <definedName name="ping3" localSheetId="0">#REF!</definedName>
    <definedName name="ping4" localSheetId="0">#REF!</definedName>
    <definedName name="pop" localSheetId="0">#REF!</definedName>
    <definedName name="ppoeo" localSheetId="0">#REF!</definedName>
    <definedName name="pppw" localSheetId="0">#REF!</definedName>
    <definedName name="_xlnm.Print_Area" localSheetId="0">พื้นที่พิกัด.หมู่บ้าน!$A$1:$AB$1223</definedName>
    <definedName name="_xlnm.Print_Area">#REF!</definedName>
    <definedName name="PRINT_AREA_MI" localSheetId="0">#REF!</definedName>
    <definedName name="_xlnm.Print_Titles" localSheetId="0">พื้นที่พิกัด.หมู่บ้าน!$1:$6</definedName>
    <definedName name="_xlnm.Print_Titles">#REF!</definedName>
    <definedName name="Print_Titles_MI" localSheetId="0">#REF!</definedName>
    <definedName name="printing" localSheetId="0">#REF!</definedName>
    <definedName name="R_" localSheetId="0">#REF!</definedName>
    <definedName name="_xlnm.Recorder" localSheetId="0">#REF!</definedName>
    <definedName name="_xlnm.Recorder">#REF!</definedName>
    <definedName name="s" localSheetId="0">#REF!</definedName>
    <definedName name="S1_" localSheetId="0">#REF!</definedName>
    <definedName name="seaw1" localSheetId="0">#REF!</definedName>
    <definedName name="seaw2" localSheetId="0">#REF!</definedName>
    <definedName name="seaw3" localSheetId="0">#REF!</definedName>
    <definedName name="seaw4" localSheetId="0">#REF!</definedName>
    <definedName name="Select1" localSheetId="0">#REF!</definedName>
    <definedName name="Select2" localSheetId="0">#REF!</definedName>
    <definedName name="Select3" localSheetId="0">#REF!</definedName>
    <definedName name="Select4" localSheetId="0">#REF!</definedName>
    <definedName name="SI" localSheetId="0">#REF!</definedName>
    <definedName name="SII" localSheetId="0">#REF!</definedName>
    <definedName name="stopvalve" localSheetId="0">#REF!</definedName>
    <definedName name="t" localSheetId="0">#REF!</definedName>
    <definedName name="T01_" localSheetId="0">#REF!</definedName>
    <definedName name="tbu" localSheetId="0">#REF!</definedName>
    <definedName name="tdig" localSheetId="0">#REF!</definedName>
    <definedName name="tdong" localSheetId="0">#REF!</definedName>
    <definedName name="TH" localSheetId="0">#REF!</definedName>
    <definedName name="thuay" localSheetId="0">#REF!</definedName>
    <definedName name="TI" localSheetId="0">#REF!</definedName>
    <definedName name="TII" localSheetId="0">#REF!</definedName>
    <definedName name="tiii" localSheetId="0">#REF!</definedName>
    <definedName name="tloa" localSheetId="0">#REF!</definedName>
    <definedName name="tma" localSheetId="0">#REF!</definedName>
    <definedName name="to">"Drop Down 5"</definedName>
    <definedName name="Totalcost" localSheetId="0">#REF!</definedName>
    <definedName name="tping" localSheetId="0">#REF!</definedName>
    <definedName name="tpipe" localSheetId="0">#REF!</definedName>
    <definedName name="troad" localSheetId="0">#REF!</definedName>
    <definedName name="tsaew" localSheetId="0">#REF!</definedName>
    <definedName name="tsin" localSheetId="0">#REF!</definedName>
    <definedName name="tsmall" localSheetId="0">#REF!</definedName>
    <definedName name="ttung" localSheetId="0">#REF!</definedName>
    <definedName name="tung1" localSheetId="0">#REF!</definedName>
    <definedName name="tung2" localSheetId="0">#REF!</definedName>
    <definedName name="tung3" localSheetId="0">#REF!</definedName>
    <definedName name="tung4" localSheetId="0">#REF!</definedName>
    <definedName name="TV" localSheetId="0">#REF!</definedName>
    <definedName name="twang" localSheetId="0">#REF!</definedName>
    <definedName name="twodisk" localSheetId="0">#REF!</definedName>
    <definedName name="U_DRY" localSheetId="0">#REF!</definedName>
    <definedName name="U_RAIN" localSheetId="0">#REF!</definedName>
    <definedName name="view" localSheetId="0">#REF!</definedName>
    <definedName name="vsprj" localSheetId="0">#REF!</definedName>
    <definedName name="vsprj0" localSheetId="0">#REF!</definedName>
    <definedName name="vsprj00" localSheetId="0">#REF!</definedName>
    <definedName name="vsprj000" localSheetId="0">#REF!</definedName>
    <definedName name="W" localSheetId="0">#REF!</definedName>
    <definedName name="X" localSheetId="0">#REF!</definedName>
    <definedName name="XIII" localSheetId="0">#REF!</definedName>
    <definedName name="Year50" localSheetId="0">#REF!</definedName>
    <definedName name="Year51" localSheetId="0">#REF!</definedName>
    <definedName name="Year52" localSheetId="0">#REF!</definedName>
    <definedName name="Year53" localSheetId="0">#REF!</definedName>
    <definedName name="Z" localSheetId="0">#REF!</definedName>
    <definedName name="Z_D75B71D3_AF7E_465D_A108_AA98354475F9_.wvu.Cols" localSheetId="0" hidden="1">#REF!,#REF!</definedName>
    <definedName name="เ" localSheetId="0">#REF!</definedName>
    <definedName name="เงินงวด" localSheetId="0">#REF!</definedName>
    <definedName name="เงินงวดค่าจ้าง" localSheetId="0">#REF!</definedName>
    <definedName name="เงินงวดค่าจ้างสชป.1" localSheetId="0">#REF!</definedName>
    <definedName name="เงินงวดค่าจ้างสชป.10" localSheetId="0">#REF!</definedName>
    <definedName name="เงินงวดค่าจ้างสชป.11" localSheetId="0">#REF!</definedName>
    <definedName name="เงินงวดค่าจ้างสชป.12" localSheetId="0">#REF!</definedName>
    <definedName name="เงินงวดค่าจ้างสชป.13" localSheetId="0">#REF!</definedName>
    <definedName name="เงินงวดค่าจ้างสชป.14" localSheetId="0">#REF!</definedName>
    <definedName name="เงินงวดค่าจ้างสชป.15" localSheetId="0">#REF!</definedName>
    <definedName name="เงินงวดค่าจ้างสชป.16" localSheetId="0">#REF!</definedName>
    <definedName name="เงินงวดค่าจ้างสชป.17" localSheetId="0">#REF!</definedName>
    <definedName name="เงินงวดค่าจ้างสชป.2" localSheetId="0">#REF!</definedName>
    <definedName name="เงินงวดค่าจ้างสชป.3" localSheetId="0">#REF!</definedName>
    <definedName name="เงินงวดค่าจ้างสชป.4" localSheetId="0">#REF!</definedName>
    <definedName name="เงินงวดค่าจ้างสชป.5" localSheetId="0">#REF!</definedName>
    <definedName name="เงินงวดค่าจ้างสชป.6" localSheetId="0">#REF!</definedName>
    <definedName name="เงินงวดค่าจ้างสชป.7" localSheetId="0">#REF!</definedName>
    <definedName name="เงินงวดค่าจ้างสชป.8" localSheetId="0">#REF!</definedName>
    <definedName name="เงินงวดค่าจ้างสชป.9" localSheetId="0">#REF!</definedName>
    <definedName name="เงินงวดจ้างเหมา" localSheetId="0">#REF!</definedName>
    <definedName name="เงินงวดจ้างเหมาสชป.1" localSheetId="0">#REF!</definedName>
    <definedName name="เงินงวดจ้างเหมาสชป.10" localSheetId="0">#REF!</definedName>
    <definedName name="เงินงวดจ้างเหมาสชป.11" localSheetId="0">#REF!</definedName>
    <definedName name="เงินงวดจ้างเหมาสชป.12" localSheetId="0">#REF!</definedName>
    <definedName name="เงินงวดจ้างเหมาสชป.13" localSheetId="0">#REF!</definedName>
    <definedName name="เงินงวดจ้างเหมาสชป.14" localSheetId="0">#REF!</definedName>
    <definedName name="เงินงวดจ้างเหมาสชป.15" localSheetId="0">#REF!</definedName>
    <definedName name="เงินงวดจ้างเหมาสชป.16" localSheetId="0">#REF!</definedName>
    <definedName name="เงินงวดจ้างเหมาสชป.17" localSheetId="0">#REF!</definedName>
    <definedName name="เงินงวดจ้างเหมาสชป.2" localSheetId="0">#REF!</definedName>
    <definedName name="เงินงวดจ้างเหมาสชป.3" localSheetId="0">#REF!</definedName>
    <definedName name="เงินงวดจ้างเหมาสชป.4" localSheetId="0">#REF!</definedName>
    <definedName name="เงินงวดจ้างเหมาสชป.5" localSheetId="0">#REF!</definedName>
    <definedName name="เงินงวดจ้างเหมาสชป.6" localSheetId="0">#REF!</definedName>
    <definedName name="เงินงวดจ้างเหมาสชป.7" localSheetId="0">#REF!</definedName>
    <definedName name="เงินงวดจ้างเหมาสชป.8" localSheetId="0">#REF!</definedName>
    <definedName name="เงินงวดจ้างเหมาสชป.9" localSheetId="0">#REF!</definedName>
    <definedName name="เงินงวดทำเองโดยโครงการ" localSheetId="0">#REF!</definedName>
    <definedName name="เงินงวดทำเองโดยโครงการสชป.1" localSheetId="0">#REF!</definedName>
    <definedName name="เงินงวดทำเองโดยโครงการสชป.10" localSheetId="0">#REF!</definedName>
    <definedName name="เงินงวดทำเองโดยโครงการสชป.11" localSheetId="0">#REF!</definedName>
    <definedName name="เงินงวดทำเองโดยโครงการสชป.12" localSheetId="0">#REF!</definedName>
    <definedName name="เงินงวดทำเองโดยโครงการสชป.13" localSheetId="0">#REF!</definedName>
    <definedName name="เงินงวดทำเองโดยโครงการสชป.14" localSheetId="0">#REF!</definedName>
    <definedName name="เงินงวดทำเองโดยโครงการสชป.15" localSheetId="0">#REF!</definedName>
    <definedName name="เงินงวดทำเองโดยโครงการสชป.16" localSheetId="0">#REF!</definedName>
    <definedName name="เงินงวดทำเองโดยโครงการสชป.17" localSheetId="0">#REF!</definedName>
    <definedName name="เงินงวดทำเองโดยโครงการสชป.2" localSheetId="0">#REF!</definedName>
    <definedName name="เงินงวดทำเองโดยโครงการสชป.3" localSheetId="0">#REF!</definedName>
    <definedName name="เงินงวดทำเองโดยโครงการสชป.4" localSheetId="0">#REF!</definedName>
    <definedName name="เงินงวดทำเองโดยโครงการสชป.5" localSheetId="0">#REF!</definedName>
    <definedName name="เงินงวดทำเองโดยโครงการสชป.6" localSheetId="0">#REF!</definedName>
    <definedName name="เงินงวดทำเองโดยโครงการสชป.7" localSheetId="0">#REF!</definedName>
    <definedName name="เงินงวดทำเองโดยโครงการสชป.8" localSheetId="0">#REF!</definedName>
    <definedName name="เงินงวดทำเองโดยโครงการสชป.9" localSheetId="0">#REF!</definedName>
    <definedName name="เงินงวดทำเองโดยกันส่วนกลาง" localSheetId="0">#REF!</definedName>
    <definedName name="เงินงวดทำเองโดยกันส่วนกลางสชป.1" localSheetId="0">#REF!</definedName>
    <definedName name="เงินงวดทำเองโดยกันส่วนกลางสชป.10" localSheetId="0">#REF!</definedName>
    <definedName name="เงินงวดทำเองโดยกันส่วนกลางสชป.11" localSheetId="0">#REF!</definedName>
    <definedName name="เงินงวดทำเองโดยกันส่วนกลางสชป.12" localSheetId="0">#REF!</definedName>
    <definedName name="เงินงวดทำเองโดยกันส่วนกลางสชป.13" localSheetId="0">#REF!</definedName>
    <definedName name="เงินงวดทำเองโดยกันส่วนกลางสชป.14" localSheetId="0">#REF!</definedName>
    <definedName name="เงินงวดทำเองโดยกันส่วนกลางสชป.15" localSheetId="0">#REF!</definedName>
    <definedName name="เงินงวดทำเองโดยกันส่วนกลางสชป.16" localSheetId="0">#REF!</definedName>
    <definedName name="เงินงวดทำเองโดยกันส่วนกลางสชป.17" localSheetId="0">#REF!</definedName>
    <definedName name="เงินงวดทำเองโดยกันส่วนกลางสชป.2" localSheetId="0">#REF!</definedName>
    <definedName name="เงินงวดทำเองโดยกันส่วนกลางสชป.3" localSheetId="0">#REF!</definedName>
    <definedName name="เงินงวดทำเองโดยกันส่วนกลางสชป.4" localSheetId="0">#REF!</definedName>
    <definedName name="เงินงวดทำเองโดยกันส่วนกลางสชป.5" localSheetId="0">#REF!</definedName>
    <definedName name="เงินงวดทำเองโดยกันส่วนกลางสชป.6" localSheetId="0">#REF!</definedName>
    <definedName name="เงินงวดทำเองโดยกันส่วนกลางสชป.7" localSheetId="0">#REF!</definedName>
    <definedName name="เงินงวดทำเองโดยกันส่วนกลางสชป.8" localSheetId="0">#REF!</definedName>
    <definedName name="เงินงวดทำเองโดยกันส่วนกลางสชป.9" localSheetId="0">#REF!</definedName>
    <definedName name="เงินงวดทำเองโดยหน่วยงานอื่น" localSheetId="0">#REF!</definedName>
    <definedName name="เงินงวดทำเองโดยหน่วยงานอื่นสชป.1" localSheetId="0">#REF!</definedName>
    <definedName name="เงินงวดทำเองโดยหน่วยงานอื่นสชป.10" localSheetId="0">#REF!</definedName>
    <definedName name="เงินงวดทำเองโดยหน่วยงานอื่นสชป.11" localSheetId="0">#REF!</definedName>
    <definedName name="เงินงวดทำเองโดยหน่วยงานอื่นสชป.12" localSheetId="0">#REF!</definedName>
    <definedName name="เงินงวดทำเองโดยหน่วยงานอื่นสชป.13" localSheetId="0">#REF!</definedName>
    <definedName name="เงินงวดทำเองโดยหน่วยงานอื่นสชป.14" localSheetId="0">#REF!</definedName>
    <definedName name="เงินงวดทำเองโดยหน่วยงานอื่นสชป.15" localSheetId="0">#REF!</definedName>
    <definedName name="เงินงวดทำเองโดยหน่วยงานอื่นสชป.16" localSheetId="0">#REF!</definedName>
    <definedName name="เงินงวดทำเองโดยหน่วยงานอื่นสชป.17" localSheetId="0">#REF!</definedName>
    <definedName name="เงินงวดทำเองโดยหน่วยงานอื่นสชป.2" localSheetId="0">#REF!</definedName>
    <definedName name="เงินงวดทำเองโดยหน่วยงานอื่นสชป.3" localSheetId="0">#REF!</definedName>
    <definedName name="เงินงวดทำเองโดยหน่วยงานอื่นสชป.4" localSheetId="0">#REF!</definedName>
    <definedName name="เงินงวดทำเองโดยหน่วยงานอื่นสชป.5" localSheetId="0">#REF!</definedName>
    <definedName name="เงินงวดทำเองโดยหน่วยงานอื่นสชป.6" localSheetId="0">#REF!</definedName>
    <definedName name="เงินงวดทำเองโดยหน่วยงานอื่นสชป.7" localSheetId="0">#REF!</definedName>
    <definedName name="เงินงวดทำเองโดยหน่วยงานอื่นสชป.8" localSheetId="0">#REF!</definedName>
    <definedName name="เงินงวดทำเองโดยหน่วยงานอื่นสชป.9" localSheetId="0">#REF!</definedName>
    <definedName name="เงินงวดสชป.1" localSheetId="0">#REF!</definedName>
    <definedName name="เงินงวดสชป.10" localSheetId="0">#REF!</definedName>
    <definedName name="เงินงวดสชป.11" localSheetId="0">#REF!</definedName>
    <definedName name="เงินงวดสชป.12" localSheetId="0">#REF!</definedName>
    <definedName name="เงินงวดสชป.13" localSheetId="0">#REF!</definedName>
    <definedName name="เงินงวดสชป.14" localSheetId="0">#REF!</definedName>
    <definedName name="เงินงวดสชป.15" localSheetId="0">#REF!</definedName>
    <definedName name="เงินงวดสชป.16" localSheetId="0">#REF!</definedName>
    <definedName name="เงินงวดสชป.17" localSheetId="0">#REF!</definedName>
    <definedName name="เงินงวดสชป.2" localSheetId="0">#REF!</definedName>
    <definedName name="เงินงวดสชป.3" localSheetId="0">#REF!</definedName>
    <definedName name="เงินงวดสชป.4" localSheetId="0">#REF!</definedName>
    <definedName name="เงินงวดสชป.5" localSheetId="0">#REF!</definedName>
    <definedName name="เงินงวดสชป.6" localSheetId="0">#REF!</definedName>
    <definedName name="เงินงวดสชป.7" localSheetId="0">#REF!</definedName>
    <definedName name="เงินงวดสชป.8" localSheetId="0">#REF!</definedName>
    <definedName name="เงินงวดสชป.9" localSheetId="0">#REF!</definedName>
    <definedName name="เบิกจ่าย" localSheetId="0">#REF!</definedName>
    <definedName name="เป้ารายหน่วย" localSheetId="0">[4]Invoice!#REF!</definedName>
    <definedName name="เฝ้าระวัง2" localSheetId="0">#REF!</definedName>
    <definedName name="เลขปมก.งบประมาณ" localSheetId="0">#REF!</definedName>
    <definedName name="เลขประมาณการ" localSheetId="0">#REF!</definedName>
    <definedName name="เสนอขอความต้องการงปม." localSheetId="0">#REF!</definedName>
    <definedName name="เสนอความต้องการ" localSheetId="0">#REF!</definedName>
    <definedName name="เสนอความต้องการสชป.1" localSheetId="0">#REF!</definedName>
    <definedName name="เสนอความต้องการสชป.10" localSheetId="0">#REF!</definedName>
    <definedName name="เสนอความต้องการสชป.11" localSheetId="0">#REF!</definedName>
    <definedName name="เสนอความต้องการสชป.12" localSheetId="0">#REF!</definedName>
    <definedName name="เสนอความต้องการสชป.13" localSheetId="0">#REF!</definedName>
    <definedName name="เสนอความต้องการสชป.14" localSheetId="0">#REF!</definedName>
    <definedName name="เสนอความต้องการสชป.15" localSheetId="0">#REF!</definedName>
    <definedName name="เสนอความต้องการสชป.16" localSheetId="0">#REF!</definedName>
    <definedName name="เสนอความต้องการสชป.17" localSheetId="0">#REF!</definedName>
    <definedName name="เสนอความต้องการสชป.2" localSheetId="0">#REF!</definedName>
    <definedName name="เสนอความต้องการสชป.3" localSheetId="0">#REF!</definedName>
    <definedName name="เสนอความต้องการสชป.4" localSheetId="0">#REF!</definedName>
    <definedName name="เสนอความต้องการสชป.5" localSheetId="0">#REF!</definedName>
    <definedName name="เสนอความต้องการสชป.6" localSheetId="0">#REF!</definedName>
    <definedName name="เสนอความต้องการสชป.7" localSheetId="0">#REF!</definedName>
    <definedName name="เสนอความต้องการสชป.8" localSheetId="0">#REF!</definedName>
    <definedName name="เสนอความต้องการสชป.9" localSheetId="0">#REF!</definedName>
    <definedName name="เสา" localSheetId="0">#REF!</definedName>
    <definedName name="เห้1ห" localSheetId="0">#REF!</definedName>
    <definedName name="แบบก10ฝึกอบรม" localSheetId="0">[4]Invoice!#REF!</definedName>
    <definedName name="แผน" localSheetId="0">#REF!</definedName>
    <definedName name="แผนทั้งหมด" localSheetId="0">#REF!</definedName>
    <definedName name="แผนทั้งหมดสชป.1" localSheetId="0">#REF!</definedName>
    <definedName name="แผนทั้งหมดสชป.10" localSheetId="0">#REF!</definedName>
    <definedName name="แผนทั้งหมดสชป.11" localSheetId="0">#REF!</definedName>
    <definedName name="แผนทั้งหมดสชป.12" localSheetId="0">#REF!</definedName>
    <definedName name="แผนทั้งหมดสชป.13" localSheetId="0">#REF!</definedName>
    <definedName name="แผนทั้งหมดสชป.14" localSheetId="0">#REF!</definedName>
    <definedName name="แผนทั้งหมดสชป.15" localSheetId="0">#REF!</definedName>
    <definedName name="แผนทั้งหมดสชป.16" localSheetId="0">#REF!</definedName>
    <definedName name="แผนทั้งหมดสชป.17" localSheetId="0">#REF!</definedName>
    <definedName name="แผนทั้งหมดสชป.2" localSheetId="0">#REF!</definedName>
    <definedName name="แผนทั้งหมดสชป.3" localSheetId="0">#REF!</definedName>
    <definedName name="แผนทั้งหมดสชป.4" localSheetId="0">#REF!</definedName>
    <definedName name="แผนทั้งหมดสชป.5" localSheetId="0">#REF!</definedName>
    <definedName name="แผนทั้งหมดสชป.6" localSheetId="0">#REF!</definedName>
    <definedName name="แผนทั้งหมดสชป.7" localSheetId="0">#REF!</definedName>
    <definedName name="แผนทั้งหมดสชป.8" localSheetId="0">#REF!</definedName>
    <definedName name="แผนทั้งหมดสชป.9" localSheetId="0">#REF!</definedName>
    <definedName name="แผนปรับปรุงระบบ" localSheetId="0">#REF!</definedName>
    <definedName name="แผนปรับปรุงฯสชป.1" localSheetId="0">#REF!</definedName>
    <definedName name="แผนปรับปรุงฯสชป.10" localSheetId="0">#REF!</definedName>
    <definedName name="แผนปรับปรุงฯสชป.11" localSheetId="0">#REF!</definedName>
    <definedName name="แผนปรับปรุงฯสชป.12" localSheetId="0">#REF!</definedName>
    <definedName name="แผนปรับปรุงฯสชป.2" localSheetId="0">#REF!</definedName>
    <definedName name="แผนปรับปรุงฯสชป.3" localSheetId="0">#REF!</definedName>
    <definedName name="แผนปรับปรุงฯสชป.4" localSheetId="0">#REF!</definedName>
    <definedName name="แผนปรับปรุงฯสชป.5" localSheetId="0">#REF!</definedName>
    <definedName name="แผนปรับปรุงฯสชป.6" localSheetId="0">#REF!</definedName>
    <definedName name="แผนปรับปรุงฯสชป.7" localSheetId="0">#REF!</definedName>
    <definedName name="แผนปรับปรุงฯสชป.8" localSheetId="0">#REF!</definedName>
    <definedName name="แผนปรับปรุงฯสชป.9" localSheetId="0">#REF!</definedName>
    <definedName name="โทรบ้านพัก" localSheetId="0">#REF!</definedName>
    <definedName name="โทรมือถือ" localSheetId="0">#REF!</definedName>
    <definedName name="โทรสายใน" localSheetId="0">#REF!</definedName>
    <definedName name="โทรสายตรง" localSheetId="0">#REF!</definedName>
    <definedName name="โทรสาร" localSheetId="0">#REF!</definedName>
    <definedName name="โอนกลับส่วนกลาง" localSheetId="0">#REF!</definedName>
    <definedName name="โอนกลับส่วนกลางสชป.1" localSheetId="0">#REF!</definedName>
    <definedName name="โอนกลับส่วนกลางสชป.10" localSheetId="0">#REF!</definedName>
    <definedName name="โอนกลับส่วนกลางสชป.11" localSheetId="0">#REF!</definedName>
    <definedName name="โอนกลับส่วนกลางสชป.12" localSheetId="0">#REF!</definedName>
    <definedName name="โอนกลับส่วนกลางสชป.13" localSheetId="0">#REF!</definedName>
    <definedName name="โอนกลับส่วนกลางสชป.14" localSheetId="0">#REF!</definedName>
    <definedName name="โอนกลับส่วนกลางสชป.15" localSheetId="0">#REF!</definedName>
    <definedName name="โอนกลับส่วนกลางสชป.16" localSheetId="0">#REF!</definedName>
    <definedName name="โอนกลับส่วนกลางสชป.17" localSheetId="0">#REF!</definedName>
    <definedName name="โอนกลับส่วนกลางสชป.2" localSheetId="0">#REF!</definedName>
    <definedName name="โอนกลับส่วนกลางสชป.3" localSheetId="0">#REF!</definedName>
    <definedName name="โอนกลับส่วนกลางสชป.4" localSheetId="0">#REF!</definedName>
    <definedName name="โอนกลับส่วนกลางสชป.5" localSheetId="0">#REF!</definedName>
    <definedName name="โอนกลับส่วนกลางสชป.6" localSheetId="0">#REF!</definedName>
    <definedName name="โอนกลับส่วนกลางสชป.7" localSheetId="0">#REF!</definedName>
    <definedName name="โอนกลับส่วนกลางสชป.8" localSheetId="0">#REF!</definedName>
    <definedName name="โอนกลับส่วนกลางสชป.9" localSheetId="0">#REF!</definedName>
    <definedName name="ก" localSheetId="0">#REF!</definedName>
    <definedName name="กก" localSheetId="0">#REF!</definedName>
    <definedName name="กกก" localSheetId="0">#REF!</definedName>
    <definedName name="กกกกก" localSheetId="0">[4]Invoice!#REF!</definedName>
    <definedName name="กกกกกก" localSheetId="0">#REF!</definedName>
    <definedName name="กนฟาว" localSheetId="0">#REF!</definedName>
    <definedName name="กรำมรดรา" localSheetId="0">#REF!</definedName>
    <definedName name="กันส่วนกลาง" localSheetId="0">#REF!</definedName>
    <definedName name="ก่าเวร" localSheetId="0">#REF!</definedName>
    <definedName name="ข" localSheetId="0">#REF!</definedName>
    <definedName name="ค" localSheetId="0">#REF!</definedName>
    <definedName name="คงเหลือ" localSheetId="0">#REF!</definedName>
    <definedName name="คงเหลือพรบ.สชป.1" localSheetId="0">#REF!</definedName>
    <definedName name="คงเหลือพรบ.สชป.10" localSheetId="0">#REF!</definedName>
    <definedName name="คงเหลือพรบ.สชป.11" localSheetId="0">#REF!</definedName>
    <definedName name="คงเหลือพรบ.สชป.12" localSheetId="0">#REF!</definedName>
    <definedName name="คงเหลือพรบ.สชป.13" localSheetId="0">#REF!</definedName>
    <definedName name="คงเหลือพรบ.สชป.14" localSheetId="0">#REF!</definedName>
    <definedName name="คงเหลือพรบ.สชป.15" localSheetId="0">#REF!</definedName>
    <definedName name="คงเหลือพรบ.สชป.16" localSheetId="0">#REF!</definedName>
    <definedName name="คงเหลือพรบ.สชป.17" localSheetId="0">#REF!</definedName>
    <definedName name="คงเหลือพรบ.สชป.2" localSheetId="0">#REF!</definedName>
    <definedName name="คงเหลือพรบ.สชป.3" localSheetId="0">#REF!</definedName>
    <definedName name="คงเหลือพรบ.สชป.4" localSheetId="0">#REF!</definedName>
    <definedName name="คงเหลือพรบ.สชป.5" localSheetId="0">#REF!</definedName>
    <definedName name="คงเหลือพรบ.สชป.6" localSheetId="0">#REF!</definedName>
    <definedName name="คงเหลือพรบ.สชป.7" localSheetId="0">#REF!</definedName>
    <definedName name="คงเหลือพรบ.สชป.8" localSheetId="0">#REF!</definedName>
    <definedName name="คงเหลือพรบ.สชป.9" localSheetId="0">#REF!</definedName>
    <definedName name="คงเหลือสชป.1" localSheetId="0">#REF!</definedName>
    <definedName name="คงเหลือสชป.10" localSheetId="0">#REF!</definedName>
    <definedName name="คงเหลือสชป.11" localSheetId="0">#REF!</definedName>
    <definedName name="คงเหลือสชป.12" localSheetId="0">#REF!</definedName>
    <definedName name="คงเหลือสชป.13" localSheetId="0">#REF!</definedName>
    <definedName name="คงเหลือสชป.14" localSheetId="0">#REF!</definedName>
    <definedName name="คงเหลือสชป.15" localSheetId="0">#REF!</definedName>
    <definedName name="คงเหลือสชป.16" localSheetId="0">#REF!</definedName>
    <definedName name="คงเหลือสชป.17" localSheetId="0">#REF!</definedName>
    <definedName name="คงเหลือสชป.2" localSheetId="0">#REF!</definedName>
    <definedName name="คงเหลือสชป.3" localSheetId="0">#REF!</definedName>
    <definedName name="คงเหลือสชป.4" localSheetId="0">#REF!</definedName>
    <definedName name="คงเหลือสชป.5" localSheetId="0">#REF!</definedName>
    <definedName name="คงเหลือสชป.6" localSheetId="0">#REF!</definedName>
    <definedName name="คงเหลือสชป.7" localSheetId="0">#REF!</definedName>
    <definedName name="คงเหลือสชป.8" localSheetId="0">#REF!</definedName>
    <definedName name="คงเหลือสชป.9" localSheetId="0">#REF!</definedName>
    <definedName name="ความต้องการ" localSheetId="0">#REF!</definedName>
    <definedName name="ความต้องการงปม." localSheetId="0">#REF!</definedName>
    <definedName name="ความต้องการงปม.สชป.1" localSheetId="0">#REF!</definedName>
    <definedName name="ความต้องการงปม.สชป.10" localSheetId="0">#REF!</definedName>
    <definedName name="ความต้องการงปม.สชป.11" localSheetId="0">#REF!</definedName>
    <definedName name="ความต้องการงปม.สชป.12" localSheetId="0">#REF!</definedName>
    <definedName name="ความต้องการงปม.สชป.13" localSheetId="0">#REF!</definedName>
    <definedName name="ความต้องการงปม.สชป.14" localSheetId="0">#REF!</definedName>
    <definedName name="ความต้องการงปม.สชป.15" localSheetId="0">#REF!</definedName>
    <definedName name="ความต้องการงปม.สชป.16" localSheetId="0">#REF!</definedName>
    <definedName name="ความต้องการงปม.สชป.17" localSheetId="0">#REF!</definedName>
    <definedName name="ความต้องการงปม.สชป.2" localSheetId="0">#REF!</definedName>
    <definedName name="ความต้องการงปม.สชป.3" localSheetId="0">#REF!</definedName>
    <definedName name="ความต้องการงปม.สชป.4" localSheetId="0">#REF!</definedName>
    <definedName name="ความต้องการงปม.สชป.5" localSheetId="0">#REF!</definedName>
    <definedName name="ความต้องการงปม.สชป.6" localSheetId="0">#REF!</definedName>
    <definedName name="ความต้องการงปม.สชป.7" localSheetId="0">#REF!</definedName>
    <definedName name="ความต้องการงปม.สชป.8" localSheetId="0">#REF!</definedName>
    <definedName name="ความต้องการงปม.สชป.9" localSheetId="0">#REF!</definedName>
    <definedName name="ค้างปมก." localSheetId="0">#REF!</definedName>
    <definedName name="ค้างปมก.ปรับปรุงระบบ" localSheetId="0">#REF!</definedName>
    <definedName name="ค้างปมก.ปรับปรุงฯสชป.1" localSheetId="0">#REF!</definedName>
    <definedName name="ค้างปมก.ปรับปรุงฯสชป.10" localSheetId="0">#REF!</definedName>
    <definedName name="ค้างปมก.ปรับปรุงฯสชป.11" localSheetId="0">#REF!</definedName>
    <definedName name="ค้างปมก.ปรับปรุงฯสชป.12" localSheetId="0">#REF!</definedName>
    <definedName name="ค้างปมก.ปรับปรุงฯสชป.2" localSheetId="0">#REF!</definedName>
    <definedName name="ค้างปมก.ปรับปรุงฯสชป.3" localSheetId="0">#REF!</definedName>
    <definedName name="ค้างปมก.ปรับปรุงฯสชป.4" localSheetId="0">#REF!</definedName>
    <definedName name="ค้างปมก.ปรับปรุงฯสชป.5" localSheetId="0">#REF!</definedName>
    <definedName name="ค้างปมก.ปรับปรุงฯสชป.6" localSheetId="0">#REF!</definedName>
    <definedName name="ค้างปมก.ปรับปรุงฯสชป.7" localSheetId="0">#REF!</definedName>
    <definedName name="ค้างปมก.ปรับปรุงฯสชป.8" localSheetId="0">#REF!</definedName>
    <definedName name="ค้างปมก.ปรับปรุงฯสชป.9" localSheetId="0">#REF!</definedName>
    <definedName name="ค้างปมก.สชป.1" localSheetId="0">#REF!</definedName>
    <definedName name="ค้างปมก.สชป.10" localSheetId="0">#REF!</definedName>
    <definedName name="ค้างปมก.สชป.11" localSheetId="0">#REF!</definedName>
    <definedName name="ค้างปมก.สชป.12" localSheetId="0">#REF!</definedName>
    <definedName name="ค้างปมก.สชป.13" localSheetId="0">#REF!</definedName>
    <definedName name="ค้างปมก.สชป.14" localSheetId="0">#REF!</definedName>
    <definedName name="ค้างปมก.สชป.15" localSheetId="0">#REF!</definedName>
    <definedName name="ค้างปมก.สชป.16" localSheetId="0">#REF!</definedName>
    <definedName name="ค้างปมก.สชป.17" localSheetId="0">#REF!</definedName>
    <definedName name="ค้างปมก.สชป.2" localSheetId="0">#REF!</definedName>
    <definedName name="ค้างปมก.สชป.3" localSheetId="0">#REF!</definedName>
    <definedName name="ค้างปมก.สชป.4" localSheetId="0">#REF!</definedName>
    <definedName name="ค้างปมก.สชป.5" localSheetId="0">#REF!</definedName>
    <definedName name="ค้างปมก.สชป.6" localSheetId="0">#REF!</definedName>
    <definedName name="ค้างปมก.สชป.7" localSheetId="0">#REF!</definedName>
    <definedName name="ค้างปมก.สชป.8" localSheetId="0">#REF!</definedName>
    <definedName name="ค้างปมก.สชป.9" localSheetId="0">#REF!</definedName>
    <definedName name="ง" localSheetId="0">#REF!</definedName>
    <definedName name="งบล" localSheetId="0">#REF!</definedName>
    <definedName name="งบลงทุน" localSheetId="0">#REF!</definedName>
    <definedName name="งปม.รวม" localSheetId="0">#REF!</definedName>
    <definedName name="งปม.รวมปรับปรุงระบบ" localSheetId="0">#REF!</definedName>
    <definedName name="งปม.รวมสชป.1" localSheetId="0">#REF!</definedName>
    <definedName name="งปม.รวมสชป.10" localSheetId="0">#REF!</definedName>
    <definedName name="งปม.รวมสชป.11" localSheetId="0">#REF!</definedName>
    <definedName name="งปม.รวมสชป.12" localSheetId="0">#REF!</definedName>
    <definedName name="งปม.รวมสชป.13" localSheetId="0">#REF!</definedName>
    <definedName name="งปม.รวมสชป.14" localSheetId="0">#REF!</definedName>
    <definedName name="งปม.รวมสชป.15" localSheetId="0">#REF!</definedName>
    <definedName name="งปม.รวมสชป.16" localSheetId="0">#REF!</definedName>
    <definedName name="งปม.รวมสชป.17" localSheetId="0">#REF!</definedName>
    <definedName name="งปม.รวมสชป.2" localSheetId="0">#REF!</definedName>
    <definedName name="งปม.รวมสชป.3" localSheetId="0">#REF!</definedName>
    <definedName name="งปม.รวมสชป.4" localSheetId="0">#REF!</definedName>
    <definedName name="งปม.รวมสชป.5" localSheetId="0">#REF!</definedName>
    <definedName name="งปม.รวมสชป.6" localSheetId="0">#REF!</definedName>
    <definedName name="งปม.รวมสชป.7" localSheetId="0">#REF!</definedName>
    <definedName name="งปม.รวมสชป.8" localSheetId="0">#REF!</definedName>
    <definedName name="งปม.รวมสชป.9" localSheetId="0">#REF!</definedName>
    <definedName name="งวดปรับปรุงระบบ" localSheetId="0">#REF!</definedName>
    <definedName name="งวดปรับปรุงฯสชป.1" localSheetId="0">#REF!</definedName>
    <definedName name="งวดปรับปรุงฯสชป.10" localSheetId="0">#REF!</definedName>
    <definedName name="งวดปรับปรุงฯสชป.11" localSheetId="0">#REF!</definedName>
    <definedName name="งวดปรับปรุงฯสชป.12" localSheetId="0">#REF!</definedName>
    <definedName name="งวดปรับปรุงฯสชป.2" localSheetId="0">#REF!</definedName>
    <definedName name="งวดปรับปรุงฯสชป.3" localSheetId="0">#REF!</definedName>
    <definedName name="งวดปรับปรุงฯสชป.4" localSheetId="0">#REF!</definedName>
    <definedName name="งวดปรับปรุงฯสชป.5" localSheetId="0">#REF!</definedName>
    <definedName name="งวดปรับปรุงฯสชป.6" localSheetId="0">#REF!</definedName>
    <definedName name="งวดปรับปรุงฯสชป.7" localSheetId="0">#REF!</definedName>
    <definedName name="งวดปรับปรุงฯสชป.8" localSheetId="0">#REF!</definedName>
    <definedName name="งวดปรับปรุงฯสชป.9" localSheetId="0">#REF!</definedName>
    <definedName name="งวดสชป.1" localSheetId="0">#REF!</definedName>
    <definedName name="งวดสชป.10" localSheetId="0">#REF!</definedName>
    <definedName name="งวดสชป.11" localSheetId="0">#REF!</definedName>
    <definedName name="งวดสชป.12" localSheetId="0">#REF!</definedName>
    <definedName name="งวดสชป.13" localSheetId="0">#REF!</definedName>
    <definedName name="งวดสชป.14" localSheetId="0">#REF!</definedName>
    <definedName name="งวดสชป.15" localSheetId="0">#REF!</definedName>
    <definedName name="งวดสชป.16" localSheetId="0">#REF!</definedName>
    <definedName name="งวดสชป.17" localSheetId="0">#REF!</definedName>
    <definedName name="งวดสชป.2" localSheetId="0">#REF!</definedName>
    <definedName name="งวดสชป.3" localSheetId="0">#REF!</definedName>
    <definedName name="งวดสชป.4" localSheetId="0">#REF!</definedName>
    <definedName name="งวดสชป.5" localSheetId="0">#REF!</definedName>
    <definedName name="งวดสชป.6" localSheetId="0">#REF!</definedName>
    <definedName name="งวดสชป.7" localSheetId="0">#REF!</definedName>
    <definedName name="งวดสชป.8" localSheetId="0">#REF!</definedName>
    <definedName name="งวดสชป.9" localSheetId="0">#REF!</definedName>
    <definedName name="งวย" localSheetId="0">#REF!</definedName>
    <definedName name="งานปรับปรุงฝายวังตะเข้" localSheetId="0">#REF!</definedName>
    <definedName name="งานยกเลิก" localSheetId="0">#REF!</definedName>
    <definedName name="จ" localSheetId="0">#REF!</definedName>
    <definedName name="จจจจจ" localSheetId="0">#REF!</definedName>
    <definedName name="จังหวัด" localSheetId="0">#REF!</definedName>
    <definedName name="จัดสรรเพิ่ม" localSheetId="0">#REF!</definedName>
    <definedName name="จัดสรรเพิ่มสชป.1" localSheetId="0">#REF!</definedName>
    <definedName name="จัดสรรเพิ่มสชป.10" localSheetId="0">#REF!</definedName>
    <definedName name="จัดสรรเพิ่มสชป.11" localSheetId="0">#REF!</definedName>
    <definedName name="จัดสรรเพิ่มสชป.12" localSheetId="0">#REF!</definedName>
    <definedName name="จัดสรรเพิ่มสชป.13" localSheetId="0">#REF!</definedName>
    <definedName name="จัดสรรเพิ่มสชป.14" localSheetId="0">#REF!</definedName>
    <definedName name="จัดสรรเพิ่มสชป.15" localSheetId="0">#REF!</definedName>
    <definedName name="จัดสรรเพิ่มสชป.16" localSheetId="0">#REF!</definedName>
    <definedName name="จัดสรรเพิ่มสชป.17" localSheetId="0">#REF!</definedName>
    <definedName name="จัดสรรเพิ่มสชป.2" localSheetId="0">#REF!</definedName>
    <definedName name="จัดสรรเพิ่มสชป.3" localSheetId="0">#REF!</definedName>
    <definedName name="จัดสรรเพิ่มสชป.4" localSheetId="0">#REF!</definedName>
    <definedName name="จัดสรรเพิ่มสชป.5" localSheetId="0">#REF!</definedName>
    <definedName name="จัดสรรเพิ่มสชป.6" localSheetId="0">#REF!</definedName>
    <definedName name="จัดสรรเพิ่มสชป.7" localSheetId="0">#REF!</definedName>
    <definedName name="จัดสรรเพิ่มสชป.8" localSheetId="0">#REF!</definedName>
    <definedName name="จัดสรรเพิ่มสชป.9" localSheetId="0">#REF!</definedName>
    <definedName name="จัดสรรให้สชป.1" localSheetId="0">#REF!</definedName>
    <definedName name="จัดสรรให้สชป.10" localSheetId="0">#REF!</definedName>
    <definedName name="จัดสรรให้สชป.11" localSheetId="0">#REF!</definedName>
    <definedName name="จัดสรรให้สชป.12" localSheetId="0">#REF!</definedName>
    <definedName name="จัดสรรให้สชป.13" localSheetId="0">#REF!</definedName>
    <definedName name="จัดสรรให้สชป.14" localSheetId="0">#REF!</definedName>
    <definedName name="จัดสรรให้สชป.15" localSheetId="0">#REF!</definedName>
    <definedName name="จัดสรรให้สชป.16" localSheetId="0">#REF!</definedName>
    <definedName name="จัดสรรให้สชป.17" localSheetId="0">#REF!</definedName>
    <definedName name="จัดสรรให้สชป.2" localSheetId="0">#REF!</definedName>
    <definedName name="จัดสรรให้สชป.3" localSheetId="0">#REF!</definedName>
    <definedName name="จัดสรรให้สชป.4" localSheetId="0">#REF!</definedName>
    <definedName name="จัดสรรให้สชป.5" localSheetId="0">#REF!</definedName>
    <definedName name="จัดสรรให้สชป.6" localSheetId="0">#REF!</definedName>
    <definedName name="จัดสรรให้สชป.7" localSheetId="0">#REF!</definedName>
    <definedName name="จัดสรรให้สชป.8" localSheetId="0">#REF!</definedName>
    <definedName name="จัดสรรให้สชป.9" localSheetId="0">#REF!</definedName>
    <definedName name="จัดสรรให้ส่วนกลาง" localSheetId="0">#REF!</definedName>
    <definedName name="จัดสรรกันส่วนกลาง" localSheetId="0">#REF!</definedName>
    <definedName name="จัดสรรต้นปี" localSheetId="0">#REF!</definedName>
    <definedName name="จัดสรรต้นปีสชป.1" localSheetId="0">#REF!</definedName>
    <definedName name="จัดสรรต้นปีสชป.10" localSheetId="0">#REF!</definedName>
    <definedName name="จัดสรรต้นปีสชป.11" localSheetId="0">#REF!</definedName>
    <definedName name="จัดสรรต้นปีสชป.12" localSheetId="0">#REF!</definedName>
    <definedName name="จัดสรรต้นปีสชป.2" localSheetId="0">#REF!</definedName>
    <definedName name="จัดสรรต้นปีสชป.3" localSheetId="0">#REF!</definedName>
    <definedName name="จัดสรรต้นปีสชป.4" localSheetId="0">#REF!</definedName>
    <definedName name="จัดสรรต้นปีสชป.5" localSheetId="0">#REF!</definedName>
    <definedName name="จัดสรรต้นปีสชป.6" localSheetId="0">#REF!</definedName>
    <definedName name="จัดสรรต้นปีสชป.7" localSheetId="0">#REF!</definedName>
    <definedName name="จัดสรรต้นปีสชป.8" localSheetId="0">#REF!</definedName>
    <definedName name="จัดสรรต้นปีสชป.9" localSheetId="0">#REF!</definedName>
    <definedName name="ฉ" localSheetId="0">#REF!</definedName>
    <definedName name="ช" localSheetId="0">#REF!</definedName>
    <definedName name="ช่องระบายทราย" localSheetId="0">#REF!</definedName>
    <definedName name="ชื่อ_สกุล" localSheetId="0">#REF!</definedName>
    <definedName name="ชุดปรับปรุง" localSheetId="0">#REF!</definedName>
    <definedName name="ฌ" localSheetId="0">#REF!</definedName>
    <definedName name="ญ" localSheetId="0">#REF!</definedName>
    <definedName name="ด" localSheetId="0">#REF!</definedName>
    <definedName name="ดดด" localSheetId="0">#REF!</definedName>
    <definedName name="ต" localSheetId="0">#REF!</definedName>
    <definedName name="ตัวย่อ" localSheetId="0">#REF!</definedName>
    <definedName name="ถ" localSheetId="0">#REF!</definedName>
    <definedName name="ทาง" localSheetId="0">#REF!</definedName>
    <definedName name="ที่ตั้ง_จังหวัด" localSheetId="0">#REF!</definedName>
    <definedName name="ที่ตั้ง_ตำบล" localSheetId="0">#REF!</definedName>
    <definedName name="ที่ตั้ง_อำเภอ" localSheetId="0">#REF!</definedName>
    <definedName name="น" localSheetId="0">#REF!</definedName>
    <definedName name="นน" localSheetId="0">#REF!</definedName>
    <definedName name="นยนฃ" localSheetId="0">#REF!</definedName>
    <definedName name="นยำ" localSheetId="0">#REF!</definedName>
    <definedName name="น้อย" localSheetId="0">#REF!</definedName>
    <definedName name="นำ" localSheetId="0">#REF!</definedName>
    <definedName name="บ" localSheetId="0">#REF!</definedName>
    <definedName name="บก" localSheetId="0">#REF!</definedName>
    <definedName name="บยยย" localSheetId="0">#REF!</definedName>
    <definedName name="บส" localSheetId="0">#REF!</definedName>
    <definedName name="ปก">'[8]หน้า ปมก'!$K$848</definedName>
    <definedName name="ปกม.ทำเองโดยโครงการ" localSheetId="0">#REF!</definedName>
    <definedName name="ปกม.ทำเองโดยโครงการสชป.1" localSheetId="0">#REF!</definedName>
    <definedName name="ปกม.ทำเองโดยโครงการสชป.10" localSheetId="0">#REF!</definedName>
    <definedName name="ปกม.ทำเองโดยโครงการสชป.11" localSheetId="0">#REF!</definedName>
    <definedName name="ปกม.ทำเองโดยโครงการสชป.12" localSheetId="0">#REF!</definedName>
    <definedName name="ปกม.ทำเองโดยโครงการสชป.13" localSheetId="0">#REF!</definedName>
    <definedName name="ปกม.ทำเองโดยโครงการสชป.14" localSheetId="0">#REF!</definedName>
    <definedName name="ปกม.ทำเองโดยโครงการสชป.15" localSheetId="0">#REF!</definedName>
    <definedName name="ปกม.ทำเองโดยโครงการสชป.16" localSheetId="0">#REF!</definedName>
    <definedName name="ปกม.ทำเองโดยโครงการสชป.17" localSheetId="0">#REF!</definedName>
    <definedName name="ปกม.ทำเองโดยโครงการสชป.2" localSheetId="0">#REF!</definedName>
    <definedName name="ปกม.ทำเองโดยโครงการสชป.3" localSheetId="0">#REF!</definedName>
    <definedName name="ปกม.ทำเองโดยโครงการสชป.4" localSheetId="0">#REF!</definedName>
    <definedName name="ปกม.ทำเองโดยโครงการสชป.5" localSheetId="0">#REF!</definedName>
    <definedName name="ปกม.ทำเองโดยโครงการสชป.6" localSheetId="0">#REF!</definedName>
    <definedName name="ปกม.ทำเองโดยโครงการสชป.7" localSheetId="0">#REF!</definedName>
    <definedName name="ปกม.ทำเองโดยโครงการสชป.8" localSheetId="0">#REF!</definedName>
    <definedName name="ปกม.ทำเองโดยโครงการสชป.9" localSheetId="0">#REF!</definedName>
    <definedName name="ปกม.ทำเองโดยกันส่วนกลาง" localSheetId="0">#REF!</definedName>
    <definedName name="ปกม.ทำเองโดยกันส่วนกลางสชป.1" localSheetId="0">#REF!</definedName>
    <definedName name="ปกม.ทำเองโดยกันส่วนกลางสชป.10" localSheetId="0">#REF!</definedName>
    <definedName name="ปกม.ทำเองโดยกันส่วนกลางสชป.11" localSheetId="0">#REF!</definedName>
    <definedName name="ปกม.ทำเองโดยกันส่วนกลางสชป.12" localSheetId="0">#REF!</definedName>
    <definedName name="ปกม.ทำเองโดยกันส่วนกลางสชป.13" localSheetId="0">#REF!</definedName>
    <definedName name="ปกม.ทำเองโดยกันส่วนกลางสชป.14" localSheetId="0">#REF!</definedName>
    <definedName name="ปกม.ทำเองโดยกันส่วนกลางสชป.15" localSheetId="0">#REF!</definedName>
    <definedName name="ปกม.ทำเองโดยกันส่วนกลางสชป.16" localSheetId="0">#REF!</definedName>
    <definedName name="ปกม.ทำเองโดยกันส่วนกลางสชป.17" localSheetId="0">#REF!</definedName>
    <definedName name="ปกม.ทำเองโดยกันส่วนกลางสชป.2" localSheetId="0">#REF!</definedName>
    <definedName name="ปกม.ทำเองโดยกันส่วนกลางสชป.3" localSheetId="0">#REF!</definedName>
    <definedName name="ปกม.ทำเองโดยกันส่วนกลางสชป.4" localSheetId="0">#REF!</definedName>
    <definedName name="ปกม.ทำเองโดยกันส่วนกลางสชป.5" localSheetId="0">#REF!</definedName>
    <definedName name="ปกม.ทำเองโดยกันส่วนกลางสชป.6" localSheetId="0">#REF!</definedName>
    <definedName name="ปกม.ทำเองโดยกันส่วนกลางสชป.7" localSheetId="0">#REF!</definedName>
    <definedName name="ปกม.ทำเองโดยกันส่วนกลางสชป.8" localSheetId="0">#REF!</definedName>
    <definedName name="ปกม.ทำเองโดยกันส่วนกลางสชป.9" localSheetId="0">#REF!</definedName>
    <definedName name="ปกม.ทำเองโดยหน่วยงานอื่น" localSheetId="0">#REF!</definedName>
    <definedName name="ปกม.ทำเองโดยหน่วยงานอื่นสชป.1" localSheetId="0">#REF!</definedName>
    <definedName name="ปกม.ทำเองโดยหน่วยงานอื่นสชป.10" localSheetId="0">#REF!</definedName>
    <definedName name="ปกม.ทำเองโดยหน่วยงานอื่นสชป.11" localSheetId="0">#REF!</definedName>
    <definedName name="ปกม.ทำเองโดยหน่วยงานอื่นสชป.12" localSheetId="0">#REF!</definedName>
    <definedName name="ปกม.ทำเองโดยหน่วยงานอื่นสชป.13" localSheetId="0">#REF!</definedName>
    <definedName name="ปกม.ทำเองโดยหน่วยงานอื่นสชป.14" localSheetId="0">#REF!</definedName>
    <definedName name="ปกม.ทำเองโดยหน่วยงานอื่นสชป.15" localSheetId="0">#REF!</definedName>
    <definedName name="ปกม.ทำเองโดยหน่วยงานอื่นสชป.16" localSheetId="0">#REF!</definedName>
    <definedName name="ปกม.ทำเองโดยหน่วยงานอื่นสชป.17" localSheetId="0">#REF!</definedName>
    <definedName name="ปกม.ทำเองโดยหน่วยงานอื่นสชป.2" localSheetId="0">#REF!</definedName>
    <definedName name="ปกม.ทำเองโดยหน่วยงานอื่นสชป.3" localSheetId="0">#REF!</definedName>
    <definedName name="ปกม.ทำเองโดยหน่วยงานอื่นสชป.4" localSheetId="0">#REF!</definedName>
    <definedName name="ปกม.ทำเองโดยหน่วยงานอื่นสชป.5" localSheetId="0">#REF!</definedName>
    <definedName name="ปกม.ทำเองโดยหน่วยงานอื่นสชป.6" localSheetId="0">#REF!</definedName>
    <definedName name="ปกม.ทำเองโดยหน่วยงานอื่นสชป.7" localSheetId="0">#REF!</definedName>
    <definedName name="ปกม.ทำเองโดยหน่วยงานอื่นสชป.8" localSheetId="0">#REF!</definedName>
    <definedName name="ปกม.ทำเองโดยหน่วยงานอื่นสชป.9" localSheetId="0">#REF!</definedName>
    <definedName name="ปกม.ทำเองโดยหน่วยงานอื่นสชป13" localSheetId="0">#REF!</definedName>
    <definedName name="ปกม.ทำเองโดยหน่วยงานอื่นสชป14" localSheetId="0">#REF!</definedName>
    <definedName name="ปกม.ทำเองโดยหน่วยงานอื่นสชป15" localSheetId="0">#REF!</definedName>
    <definedName name="ปกม.ทำเองโดยหน่วยงานอื่นสชป16" localSheetId="0">#REF!</definedName>
    <definedName name="ปกม.ทำเองโดยหน่วยงานอื่นสชป17" localSheetId="0">#REF!</definedName>
    <definedName name="ปมก." localSheetId="0">#REF!</definedName>
    <definedName name="ปมก.ค่าจ้าง" localSheetId="0">#REF!</definedName>
    <definedName name="ปมก.ค่าจ้างสชป.1" localSheetId="0">#REF!</definedName>
    <definedName name="ปมก.ค่าจ้างสชป.10" localSheetId="0">#REF!</definedName>
    <definedName name="ปมก.ค่าจ้างสชป.11" localSheetId="0">#REF!</definedName>
    <definedName name="ปมก.ค่าจ้างสชป.12" localSheetId="0">#REF!</definedName>
    <definedName name="ปมก.ค่าจ้างสชป.13" localSheetId="0">#REF!</definedName>
    <definedName name="ปมก.ค่าจ้างสชป.14" localSheetId="0">#REF!</definedName>
    <definedName name="ปมก.ค่าจ้างสชป.15" localSheetId="0">#REF!</definedName>
    <definedName name="ปมก.ค่าจ้างสชป.16" localSheetId="0">#REF!</definedName>
    <definedName name="ปมก.ค่าจ้างสชป.17" localSheetId="0">#REF!</definedName>
    <definedName name="ปมก.ค่าจ้างสชป.2" localSheetId="0">#REF!</definedName>
    <definedName name="ปมก.ค่าจ้างสชป.3" localSheetId="0">#REF!</definedName>
    <definedName name="ปมก.ค่าจ้างสชป.4" localSheetId="0">#REF!</definedName>
    <definedName name="ปมก.ค่าจ้างสชป.5" localSheetId="0">#REF!</definedName>
    <definedName name="ปมก.ค่าจ้างสชป.6" localSheetId="0">#REF!</definedName>
    <definedName name="ปมก.ค่าจ้างสชป.7" localSheetId="0">#REF!</definedName>
    <definedName name="ปมก.ค่าจ้างสชป.8" localSheetId="0">#REF!</definedName>
    <definedName name="ปมก.ค่าจ้างสชป.9" localSheetId="0">#REF!</definedName>
    <definedName name="ปมก.จ้างเหมา" localSheetId="0">#REF!</definedName>
    <definedName name="ปมก.จ้างเหมาสชป.1" localSheetId="0">#REF!</definedName>
    <definedName name="ปมก.จ้างเหมาสชป.10" localSheetId="0">#REF!</definedName>
    <definedName name="ปมก.จ้างเหมาสชป.11" localSheetId="0">#REF!</definedName>
    <definedName name="ปมก.จ้างเหมาสชป.12" localSheetId="0">#REF!</definedName>
    <definedName name="ปมก.จ้างเหมาสชป.13" localSheetId="0">#REF!</definedName>
    <definedName name="ปมก.จ้างเหมาสชป.14" localSheetId="0">#REF!</definedName>
    <definedName name="ปมก.จ้างเหมาสชป.15" localSheetId="0">#REF!</definedName>
    <definedName name="ปมก.จ้างเหมาสชป.16" localSheetId="0">#REF!</definedName>
    <definedName name="ปมก.จ้างเหมาสชป.17" localSheetId="0">#REF!</definedName>
    <definedName name="ปมก.จ้างเหมาสชป.2" localSheetId="0">#REF!</definedName>
    <definedName name="ปมก.จ้างเหมาสชป.3" localSheetId="0">#REF!</definedName>
    <definedName name="ปมก.จ้างเหมาสชป.4" localSheetId="0">#REF!</definedName>
    <definedName name="ปมก.จ้างเหมาสชป.5" localSheetId="0">#REF!</definedName>
    <definedName name="ปมก.จ้างเหมาสชป.6" localSheetId="0">#REF!</definedName>
    <definedName name="ปมก.จ้างเหมาสชป.7" localSheetId="0">#REF!</definedName>
    <definedName name="ปมก.จ้างเหมาสชป.8" localSheetId="0">#REF!</definedName>
    <definedName name="ปมก.จ้างเหมาสชป.9" localSheetId="0">#REF!</definedName>
    <definedName name="ปมก.จ้างเหมาสชป14" localSheetId="0">#REF!</definedName>
    <definedName name="ปมก.จ้างเหมาสชป15" localSheetId="0">#REF!</definedName>
    <definedName name="ปมก.จ้างเหมาสชป16" localSheetId="0">#REF!</definedName>
    <definedName name="ปมก.จ้างเหมาสชป17" localSheetId="0">#REF!</definedName>
    <definedName name="ปมก.ทั้งหมด" localSheetId="0">#REF!</definedName>
    <definedName name="ปมก.ทั้งหมดสชป.1" localSheetId="0">#REF!</definedName>
    <definedName name="ปมก.ทั้งหมดสชป.10" localSheetId="0">#REF!</definedName>
    <definedName name="ปมก.ทั้งหมดสชป.11" localSheetId="0">#REF!</definedName>
    <definedName name="ปมก.ทั้งหมดสชป.12" localSheetId="0">#REF!</definedName>
    <definedName name="ปมก.ทั้งหมดสชป.13" localSheetId="0">#REF!</definedName>
    <definedName name="ปมก.ทั้งหมดสชป.14" localSheetId="0">#REF!</definedName>
    <definedName name="ปมก.ทั้งหมดสชป.15" localSheetId="0">#REF!</definedName>
    <definedName name="ปมก.ทั้งหมดสชป.16" localSheetId="0">#REF!</definedName>
    <definedName name="ปมก.ทั้งหมดสชป.17" localSheetId="0">#REF!</definedName>
    <definedName name="ปมก.ทั้งหมดสชป.2" localSheetId="0">#REF!</definedName>
    <definedName name="ปมก.ทั้งหมดสชป.3" localSheetId="0">#REF!</definedName>
    <definedName name="ปมก.ทั้งหมดสชป.4" localSheetId="0">#REF!</definedName>
    <definedName name="ปมก.ทั้งหมดสชป.5" localSheetId="0">#REF!</definedName>
    <definedName name="ปมก.ทั้งหมดสชป.6" localSheetId="0">#REF!</definedName>
    <definedName name="ปมก.ทั้งหมดสชป.7" localSheetId="0">#REF!</definedName>
    <definedName name="ปมก.ทั้งหมดสชป.8" localSheetId="0">#REF!</definedName>
    <definedName name="ปมก.ทั้งหมดสชป.9" localSheetId="0">#REF!</definedName>
    <definedName name="ปมก.ทำเองโดยโครงการสชป.13" localSheetId="0">#REF!</definedName>
    <definedName name="ปมก.ทำเองโดยโครงการสชป.14" localSheetId="0">#REF!</definedName>
    <definedName name="ปมก.ทำเองโดยโครงการสชป.15" localSheetId="0">#REF!</definedName>
    <definedName name="ปมก.ทำเองโดยโครงการสชป.16" localSheetId="0">#REF!</definedName>
    <definedName name="ปมก.ทำเองโดยโครงการสชป.17" localSheetId="0">#REF!</definedName>
    <definedName name="ปมก.ปรับปรุงระบบ" localSheetId="0">#REF!</definedName>
    <definedName name="ปมก.ปรับปรุงฯสชป.1" localSheetId="0">#REF!</definedName>
    <definedName name="ปมก.ปรับปรุงฯสชป.10" localSheetId="0">#REF!</definedName>
    <definedName name="ปมก.ปรับปรุงฯสชป.11" localSheetId="0">#REF!</definedName>
    <definedName name="ปมก.ปรับปรุงฯสชป.12" localSheetId="0">#REF!</definedName>
    <definedName name="ปมก.ปรับปรุงฯสชป.2" localSheetId="0">#REF!</definedName>
    <definedName name="ปมก.ปรับปรุงฯสชป.3" localSheetId="0">#REF!</definedName>
    <definedName name="ปมก.ปรับปรุงฯสชป.4" localSheetId="0">#REF!</definedName>
    <definedName name="ปมก.ปรับปรุงฯสชป.5" localSheetId="0">#REF!</definedName>
    <definedName name="ปมก.ปรับปรุงฯสชป.6" localSheetId="0">#REF!</definedName>
    <definedName name="ปมก.ปรับปรุงฯสชป.7" localSheetId="0">#REF!</definedName>
    <definedName name="ปมก.ปรับปรุงฯสชป.8" localSheetId="0">#REF!</definedName>
    <definedName name="ปมก.ปรับปรุงฯสชป.9" localSheetId="0">#REF!</definedName>
    <definedName name="ปมก.สชป.1" localSheetId="0">#REF!</definedName>
    <definedName name="ปมก.สชป.10" localSheetId="0">#REF!</definedName>
    <definedName name="ปมก.สชป.11" localSheetId="0">#REF!</definedName>
    <definedName name="ปมก.สชป.12" localSheetId="0">#REF!</definedName>
    <definedName name="ปมก.สชป.13" localSheetId="0">#REF!</definedName>
    <definedName name="ปมก.สชป.14" localSheetId="0">#REF!</definedName>
    <definedName name="ปมก.สชป.15" localSheetId="0">#REF!</definedName>
    <definedName name="ปมก.สชป.16" localSheetId="0">#REF!</definedName>
    <definedName name="ปมก.สชป.17" localSheetId="0">#REF!</definedName>
    <definedName name="ปมก.สชป.2" localSheetId="0">#REF!</definedName>
    <definedName name="ปมก.สชป.3" localSheetId="0">#REF!</definedName>
    <definedName name="ปมก.สชป.4" localSheetId="0">#REF!</definedName>
    <definedName name="ปมก.สชป.5" localSheetId="0">#REF!</definedName>
    <definedName name="ปมก.สชป.6" localSheetId="0">#REF!</definedName>
    <definedName name="ปมก.สชป.7" localSheetId="0">#REF!</definedName>
    <definedName name="ปมก.สชป.8" localSheetId="0">#REF!</definedName>
    <definedName name="ปมก.สชป.9" localSheetId="0">#REF!</definedName>
    <definedName name="ปมก.สชป.ส่วนกลาง" localSheetId="0">#REF!</definedName>
    <definedName name="ผลผลิตสุขภาพสัตว์" localSheetId="0">#REF!</definedName>
    <definedName name="ฝายเด่นทัพทัน" localSheetId="0">#REF!</definedName>
    <definedName name="ฝายธารสดึง2" localSheetId="0">#REF!</definedName>
    <definedName name="ฝายบ้านใหม่" localSheetId="0">#REF!</definedName>
    <definedName name="ฝายบ้านหนองจิกยาว" localSheetId="0">#REF!</definedName>
    <definedName name="ฝายหนองกระดาน" localSheetId="0">#REF!</definedName>
    <definedName name="ฝายหนองกาหลง" localSheetId="0">#REF!</definedName>
    <definedName name="ฝายห้วยบง3" localSheetId="0">#REF!</definedName>
    <definedName name="ฝายห้วยอีจ่างพร้อมขุดลอก" localSheetId="0">#REF!</definedName>
    <definedName name="ฝายหูช้าง" localSheetId="0">#REF!</definedName>
    <definedName name="พ34" localSheetId="0">#REF!</definedName>
    <definedName name="พพพพ" localSheetId="0">#REF!</definedName>
    <definedName name="พรบ." localSheetId="0">#REF!</definedName>
    <definedName name="พรบ.สชป.1" localSheetId="0">#REF!</definedName>
    <definedName name="พรบ.สชป.10" localSheetId="0">#REF!</definedName>
    <definedName name="พรบ.สชป.11" localSheetId="0">#REF!</definedName>
    <definedName name="พรบ.สชป.12" localSheetId="0">#REF!</definedName>
    <definedName name="พรบ.สชป.13" localSheetId="0">#REF!</definedName>
    <definedName name="พรบ.สชป.14" localSheetId="0">#REF!</definedName>
    <definedName name="พรบ.สชป.15" localSheetId="0">#REF!</definedName>
    <definedName name="พรบ.สชป.16" localSheetId="0">#REF!</definedName>
    <definedName name="พรบ.สชป.17" localSheetId="0">#REF!</definedName>
    <definedName name="พรบ.สชป.2" localSheetId="0">#REF!</definedName>
    <definedName name="พรบ.สชป.3" localSheetId="0">#REF!</definedName>
    <definedName name="พรบ.สชป.4" localSheetId="0">#REF!</definedName>
    <definedName name="พรบ.สชป.5" localSheetId="0">#REF!</definedName>
    <definedName name="พรบ.สชป.6" localSheetId="0">#REF!</definedName>
    <definedName name="พรบ.สชป.7" localSheetId="0">#REF!</definedName>
    <definedName name="พรบ.สชป.8" localSheetId="0">#REF!</definedName>
    <definedName name="พรบ.สชป.9" localSheetId="0">#REF!</definedName>
    <definedName name="พา" localSheetId="0">#REF!</definedName>
    <definedName name="พื้นตอม่อ" localSheetId="0">#REF!</definedName>
    <definedName name="พื้นสะพาน" localSheetId="0">#REF!</definedName>
    <definedName name="ฟ" localSheetId="0">[6]แบบก.12!#REF!</definedName>
    <definedName name="ย" localSheetId="0">#REF!</definedName>
    <definedName name="ย1" localSheetId="0">#REF!</definedName>
    <definedName name="ย10" localSheetId="0">#REF!</definedName>
    <definedName name="ย11" localSheetId="0">#REF!</definedName>
    <definedName name="ย12" localSheetId="0">#REF!</definedName>
    <definedName name="ย13" localSheetId="0">#REF!</definedName>
    <definedName name="ย14" localSheetId="0">#REF!</definedName>
    <definedName name="ย15" localSheetId="0">#REF!</definedName>
    <definedName name="ย16" localSheetId="0">#REF!</definedName>
    <definedName name="ย17" localSheetId="0">#REF!</definedName>
    <definedName name="ย18" localSheetId="0">#REF!</definedName>
    <definedName name="ย19" localSheetId="0">#REF!</definedName>
    <definedName name="ย2" localSheetId="0">#REF!</definedName>
    <definedName name="ย20" localSheetId="0">#REF!</definedName>
    <definedName name="ย21" localSheetId="0">#REF!</definedName>
    <definedName name="ย22" localSheetId="0">#REF!</definedName>
    <definedName name="ย23" localSheetId="0">#REF!</definedName>
    <definedName name="ย24" localSheetId="0">#REF!</definedName>
    <definedName name="ย3" localSheetId="0">#REF!</definedName>
    <definedName name="ย4" localSheetId="0">#REF!</definedName>
    <definedName name="ย5" localSheetId="0">#REF!</definedName>
    <definedName name="ย6" localSheetId="0">#REF!</definedName>
    <definedName name="ย7" localSheetId="0">#REF!</definedName>
    <definedName name="ย8" localSheetId="0">#REF!</definedName>
    <definedName name="ย9" localSheetId="0">#REF!</definedName>
    <definedName name="ยกเลิกสชป.1" localSheetId="0">#REF!</definedName>
    <definedName name="ยกเลิกสชป.10" localSheetId="0">#REF!</definedName>
    <definedName name="ยกเลิกสชป.11" localSheetId="0">#REF!</definedName>
    <definedName name="ยกเลิกสชป.12" localSheetId="0">#REF!</definedName>
    <definedName name="ยกเลิกสชป.13" localSheetId="0">#REF!</definedName>
    <definedName name="ยกเลิกสชป.14" localSheetId="0">#REF!</definedName>
    <definedName name="ยกเลิกสชป.15" localSheetId="0">#REF!</definedName>
    <definedName name="ยกเลิกสชป.16" localSheetId="0">#REF!</definedName>
    <definedName name="ยกเลิกสชป.17" localSheetId="0">#REF!</definedName>
    <definedName name="ยกเลิกสชป.2" localSheetId="0">#REF!</definedName>
    <definedName name="ยกเลิกสชป.3" localSheetId="0">#REF!</definedName>
    <definedName name="ยกเลิกสชป.4" localSheetId="0">#REF!</definedName>
    <definedName name="ยกเลิกสชป.5" localSheetId="0">#REF!</definedName>
    <definedName name="ยกเลิกสชป.6" localSheetId="0">#REF!</definedName>
    <definedName name="ยกเลิกสชป.7" localSheetId="0">#REF!</definedName>
    <definedName name="ยกเลิกสชป.8" localSheetId="0">#REF!</definedName>
    <definedName name="ยกเลิกสชป.9" localSheetId="0">#REF!</definedName>
    <definedName name="ยกเลิกสนำ" localSheetId="0">#REF!</definedName>
    <definedName name="ยบ" localSheetId="0">#REF!</definedName>
    <definedName name="ยย" localSheetId="0">#REF!</definedName>
    <definedName name="ร" localSheetId="0">#REF!</definedName>
    <definedName name="รต.ด้านหน้า" localSheetId="0">#REF!</definedName>
    <definedName name="รต.ตัวฝาย" localSheetId="0">#REF!</definedName>
    <definedName name="รต.ท้ายฝาย" localSheetId="0">#REF!</definedName>
    <definedName name="รต.พื้นด้านหน้า" localSheetId="0">#REF!</definedName>
    <definedName name="รตท" localSheetId="0">#REF!</definedName>
    <definedName name="รตน" localSheetId="0">#REF!</definedName>
    <definedName name="รตฝ" localSheetId="0">#REF!</definedName>
    <definedName name="รตพ" localSheetId="0">#REF!</definedName>
    <definedName name="รวม" localSheetId="0">#REF!</definedName>
    <definedName name="รวมดำเนินการเอง" localSheetId="0">#REF!</definedName>
    <definedName name="รหัส" localSheetId="0">#REF!</definedName>
    <definedName name="รหัสงบประมาณ" localSheetId="0">#REF!</definedName>
    <definedName name="รหัสจังหวัด" localSheetId="0">#REF!</definedName>
    <definedName name="รหัสลุ่มน้ำ" localSheetId="0">#REF!</definedName>
    <definedName name="รอความต้องการ" localSheetId="0">#REF!</definedName>
    <definedName name="รอความต้องการงปม." localSheetId="0">#REF!</definedName>
    <definedName name="รอความต้องการงปม.สชป.1" localSheetId="0">#REF!</definedName>
    <definedName name="รอความต้องการงปม.สชป.10" localSheetId="0">#REF!</definedName>
    <definedName name="รอความต้องการงปม.สชป.11" localSheetId="0">#REF!</definedName>
    <definedName name="รอความต้องการงปม.สชป.12" localSheetId="0">#REF!</definedName>
    <definedName name="รอความต้องการงปม.สชป.13" localSheetId="0">#REF!</definedName>
    <definedName name="รอความต้องการงปม.สชป.14" localSheetId="0">#REF!</definedName>
    <definedName name="รอความต้องการงปม.สชป.15" localSheetId="0">#REF!</definedName>
    <definedName name="รอความต้องการงปม.สชป.16" localSheetId="0">#REF!</definedName>
    <definedName name="รอความต้องการงปม.สชป.17" localSheetId="0">#REF!</definedName>
    <definedName name="รอความต้องการงปม.สชป.2" localSheetId="0">#REF!</definedName>
    <definedName name="รอความต้องการงปม.สชป.3" localSheetId="0">#REF!</definedName>
    <definedName name="รอความต้องการงปม.สชป.4" localSheetId="0">#REF!</definedName>
    <definedName name="รอความต้องการงปม.สชป.5" localSheetId="0">#REF!</definedName>
    <definedName name="รอความต้องการงปม.สชป.6" localSheetId="0">#REF!</definedName>
    <definedName name="รอความต้องการงปม.สชป.7" localSheetId="0">#REF!</definedName>
    <definedName name="รอความต้องการงปม.สชป.8" localSheetId="0">#REF!</definedName>
    <definedName name="รอความต้องการงปม.สชป.9" localSheetId="0">#REF!</definedName>
    <definedName name="รอความต้องการสชป.1" localSheetId="0">#REF!</definedName>
    <definedName name="รอความต้องการสชป.10" localSheetId="0">#REF!</definedName>
    <definedName name="รอความต้องการสชป.11" localSheetId="0">#REF!</definedName>
    <definedName name="รอความต้องการสชป.12" localSheetId="0">#REF!</definedName>
    <definedName name="รอความต้องการสชป.13" localSheetId="0">#REF!</definedName>
    <definedName name="รอความต้องการสชป.14" localSheetId="0">#REF!</definedName>
    <definedName name="รอความต้องการสชป.15" localSheetId="0">#REF!</definedName>
    <definedName name="รอความต้องการสชป.16" localSheetId="0">#REF!</definedName>
    <definedName name="รอความต้องการสชป.17" localSheetId="0">#REF!</definedName>
    <definedName name="รอความต้องการสชป.2" localSheetId="0">#REF!</definedName>
    <definedName name="รอความต้องการสชป.3" localSheetId="0">#REF!</definedName>
    <definedName name="รอความต้องการสชป.4" localSheetId="0">#REF!</definedName>
    <definedName name="รอความต้องการสชป.5" localSheetId="0">#REF!</definedName>
    <definedName name="รอความต้องการสชป.6" localSheetId="0">#REF!</definedName>
    <definedName name="รอความต้องการสชป.7" localSheetId="0">#REF!</definedName>
    <definedName name="รอความต้องการสชป.8" localSheetId="0">#REF!</definedName>
    <definedName name="รอความต้องการสชป.9" localSheetId="0">#REF!</definedName>
    <definedName name="รองวด" localSheetId="0">#REF!</definedName>
    <definedName name="รองวดปรับปรุงระบบ" localSheetId="0">#REF!</definedName>
    <definedName name="รองวดปรับปรุงฯสชป.1" localSheetId="0">#REF!</definedName>
    <definedName name="รองวดปรับปรุงฯสชป.10" localSheetId="0">#REF!</definedName>
    <definedName name="รองวดปรับปรุงฯสชป.11" localSheetId="0">#REF!</definedName>
    <definedName name="รองวดปรับปรุงฯสชป.12" localSheetId="0">#REF!</definedName>
    <definedName name="รองวดปรับปรุงฯสชป.2" localSheetId="0">#REF!</definedName>
    <definedName name="รองวดปรับปรุงฯสชป.3" localSheetId="0">#REF!</definedName>
    <definedName name="รองวดปรับปรุงฯสชป.4" localSheetId="0">#REF!</definedName>
    <definedName name="รองวดปรับปรุงฯสชป.5" localSheetId="0">#REF!</definedName>
    <definedName name="รองวดปรับปรุงฯสชป.6" localSheetId="0">#REF!</definedName>
    <definedName name="รองวดปรับปรุงฯสชป.7" localSheetId="0">#REF!</definedName>
    <definedName name="รองวดปรับปรุงฯสชป.8" localSheetId="0">#REF!</definedName>
    <definedName name="รองวดปรับปรุงฯสชป.9" localSheetId="0">#REF!</definedName>
    <definedName name="รองวดสชป.1" localSheetId="0">#REF!</definedName>
    <definedName name="รองวดสชป.10" localSheetId="0">#REF!</definedName>
    <definedName name="รองวดสชป.11" localSheetId="0">#REF!</definedName>
    <definedName name="รองวดสชป.12" localSheetId="0">#REF!</definedName>
    <definedName name="รองวดสชป.13" localSheetId="0">#REF!</definedName>
    <definedName name="รองวดสชป.14" localSheetId="0">#REF!</definedName>
    <definedName name="รองวดสชป.15" localSheetId="0">#REF!</definedName>
    <definedName name="รองวดสชป.16" localSheetId="0">#REF!</definedName>
    <definedName name="รองวดสชป.17" localSheetId="0">#REF!</definedName>
    <definedName name="รองวดสชป.2" localSheetId="0">#REF!</definedName>
    <definedName name="รองวดสชป.3" localSheetId="0">#REF!</definedName>
    <definedName name="รองวดสชป.4" localSheetId="0">#REF!</definedName>
    <definedName name="รองวดสชป.5" localSheetId="0">#REF!</definedName>
    <definedName name="รองวดสชป.6" localSheetId="0">#REF!</definedName>
    <definedName name="รองวดสชป.7" localSheetId="0">#REF!</definedName>
    <definedName name="รองวดสชป.8" localSheetId="0">#REF!</definedName>
    <definedName name="รองวดสชป.9" localSheetId="0">#REF!</definedName>
    <definedName name="รอตรวจสอบ" localSheetId="0">#REF!</definedName>
    <definedName name="รอตรวจสอบสชป.1" localSheetId="0">#REF!</definedName>
    <definedName name="รอตรวจสอบสชป.10" localSheetId="0">#REF!</definedName>
    <definedName name="รอตรวจสอบสชป.11" localSheetId="0">#REF!</definedName>
    <definedName name="รอตรวจสอบสชป.12" localSheetId="0">#REF!</definedName>
    <definedName name="รอตรวจสอบสชป.13" localSheetId="0">#REF!</definedName>
    <definedName name="รอตรวจสอบสชป.14" localSheetId="0">#REF!</definedName>
    <definedName name="รอตรวจสอบสชป.15" localSheetId="0">#REF!</definedName>
    <definedName name="รอตรวจสอบสชป.16" localSheetId="0">#REF!</definedName>
    <definedName name="รอตรวจสอบสชป.17" localSheetId="0">#REF!</definedName>
    <definedName name="รอตรวจสอบสชป.2" localSheetId="0">#REF!</definedName>
    <definedName name="รอตรวจสอบสชป.3" localSheetId="0">#REF!</definedName>
    <definedName name="รอตรวจสอบสชป.4" localSheetId="0">#REF!</definedName>
    <definedName name="รอตรวจสอบสชป.5" localSheetId="0">#REF!</definedName>
    <definedName name="รอตรวจสอบสชป.6" localSheetId="0">#REF!</definedName>
    <definedName name="รอตรวจสอบสชป.7" localSheetId="0">#REF!</definedName>
    <definedName name="รอตรวจสอบสชป.8" localSheetId="0">#REF!</definedName>
    <definedName name="รอตรวจสอบสชป.9" localSheetId="0">#REF!</definedName>
    <definedName name="รัตตานี" localSheetId="0">#REF!</definedName>
    <definedName name="รายการเงินงวด" localSheetId="0">#REF!</definedName>
    <definedName name="รายการเงินงวดสชป.1" localSheetId="0">#REF!</definedName>
    <definedName name="รายการเงินงวดสชป.10" localSheetId="0">#REF!</definedName>
    <definedName name="รายการเงินงวดสชป.11" localSheetId="0">#REF!</definedName>
    <definedName name="รายการเงินงวดสชป.12" localSheetId="0">#REF!</definedName>
    <definedName name="รายการเงินงวดสชป.13" localSheetId="0">#REF!</definedName>
    <definedName name="รายการเงินงวดสชป.14" localSheetId="0">#REF!</definedName>
    <definedName name="รายการเงินงวดสชป.15" localSheetId="0">#REF!</definedName>
    <definedName name="รายการเงินงวดสชป.16" localSheetId="0">#REF!</definedName>
    <definedName name="รายการเงินงวดสชป.17" localSheetId="0">#REF!</definedName>
    <definedName name="รายการเงินงวดสชป.2" localSheetId="0">#REF!</definedName>
    <definedName name="รายการเงินงวดสชป.3" localSheetId="0">#REF!</definedName>
    <definedName name="รายการเงินงวดสชป.4" localSheetId="0">#REF!</definedName>
    <definedName name="รายการเงินงวดสชป.5" localSheetId="0">#REF!</definedName>
    <definedName name="รายการเงินงวดสชป.6" localSheetId="0">#REF!</definedName>
    <definedName name="รายการเงินงวดสชป.7" localSheetId="0">#REF!</definedName>
    <definedName name="รายการเงินงวดสชป.8" localSheetId="0">#REF!</definedName>
    <definedName name="รายการเงินงวดสชป.9" localSheetId="0">#REF!</definedName>
    <definedName name="รายการเสนอความต้องการ" localSheetId="0">#REF!</definedName>
    <definedName name="รายการเสนอความต้องการสชป.1" localSheetId="0">#REF!</definedName>
    <definedName name="รายการเสนอความต้องการสชป.10" localSheetId="0">#REF!</definedName>
    <definedName name="รายการเสนอความต้องการสชป.11" localSheetId="0">#REF!</definedName>
    <definedName name="รายการเสนอความต้องการสชป.12" localSheetId="0">#REF!</definedName>
    <definedName name="รายการเสนอความต้องการสชป.13" localSheetId="0">#REF!</definedName>
    <definedName name="รายการเสนอความต้องการสชป.14" localSheetId="0">#REF!</definedName>
    <definedName name="รายการเสนอความต้องการสชป.15" localSheetId="0">#REF!</definedName>
    <definedName name="รายการเสนอความต้องการสชป.16" localSheetId="0">#REF!</definedName>
    <definedName name="รายการเสนอความต้องการสชป.17" localSheetId="0">#REF!</definedName>
    <definedName name="รายการเสนอความต้องการสชป.2" localSheetId="0">#REF!</definedName>
    <definedName name="รายการเสนอความต้องการสชป.3" localSheetId="0">#REF!</definedName>
    <definedName name="รายการเสนอความต้องการสชป.4" localSheetId="0">#REF!</definedName>
    <definedName name="รายการเสนอความต้องการสชป.5" localSheetId="0">#REF!</definedName>
    <definedName name="รายการเสนอความต้องการสชป.6" localSheetId="0">#REF!</definedName>
    <definedName name="รายการเสนอความต้องการสชป.7" localSheetId="0">#REF!</definedName>
    <definedName name="รายการเสนอความต้องการสชป.8" localSheetId="0">#REF!</definedName>
    <definedName name="รายการเสนอความต้องการสชป.9" localSheetId="0">#REF!</definedName>
    <definedName name="รายการแผนทั้งหมด" localSheetId="0">#REF!</definedName>
    <definedName name="รายการแผนทั้งหมดสชป.1" localSheetId="0">#REF!</definedName>
    <definedName name="รายการแผนทั้งหมดสชป.10" localSheetId="0">#REF!</definedName>
    <definedName name="รายการแผนทั้งหมดสชป.11" localSheetId="0">#REF!</definedName>
    <definedName name="รายการแผนทั้งหมดสชป.12" localSheetId="0">#REF!</definedName>
    <definedName name="รายการแผนทั้งหมดสชป.13" localSheetId="0">#REF!</definedName>
    <definedName name="รายการแผนทั้งหมดสชป.14" localSheetId="0">#REF!</definedName>
    <definedName name="รายการแผนทั้งหมดสชป.15" localSheetId="0">#REF!</definedName>
    <definedName name="รายการแผนทั้งหมดสชป.16" localSheetId="0">#REF!</definedName>
    <definedName name="รายการแผนทั้งหมดสชป.17" localSheetId="0">#REF!</definedName>
    <definedName name="รายการแผนทั้งหมดสชป.2" localSheetId="0">#REF!</definedName>
    <definedName name="รายการแผนทั้งหมดสชป.3" localSheetId="0">#REF!</definedName>
    <definedName name="รายการแผนทั้งหมดสชป.4" localSheetId="0">#REF!</definedName>
    <definedName name="รายการแผนทั้งหมดสชป.5" localSheetId="0">#REF!</definedName>
    <definedName name="รายการแผนทั้งหมดสชป.6" localSheetId="0">#REF!</definedName>
    <definedName name="รายการแผนทั้งหมดสชป.7" localSheetId="0">#REF!</definedName>
    <definedName name="รายการแผนทั้งหมดสชป.8" localSheetId="0">#REF!</definedName>
    <definedName name="รายการแผนทั้งหมดสชป.9" localSheetId="0">#REF!</definedName>
    <definedName name="รายการความต้องการ" localSheetId="0">#REF!</definedName>
    <definedName name="รายการความต้องการงปม." localSheetId="0">#REF!</definedName>
    <definedName name="รายการความต้องการงปม.สชป.1" localSheetId="0">#REF!</definedName>
    <definedName name="รายการความต้องการงปม.สชป.10" localSheetId="0">#REF!</definedName>
    <definedName name="รายการความต้องการงปม.สชป.11" localSheetId="0">#REF!</definedName>
    <definedName name="รายการความต้องการงปม.สชป.12" localSheetId="0">#REF!</definedName>
    <definedName name="รายการความต้องการงปม.สชป.13" localSheetId="0">#REF!</definedName>
    <definedName name="รายการความต้องการงปม.สชป.14" localSheetId="0">#REF!</definedName>
    <definedName name="รายการความต้องการงปม.สชป.15" localSheetId="0">#REF!</definedName>
    <definedName name="รายการความต้องการงปม.สชป.16" localSheetId="0">#REF!</definedName>
    <definedName name="รายการความต้องการงปม.สชป.17" localSheetId="0">#REF!</definedName>
    <definedName name="รายการความต้องการงปม.สชป.2" localSheetId="0">#REF!</definedName>
    <definedName name="รายการความต้องการงปม.สชป.3" localSheetId="0">#REF!</definedName>
    <definedName name="รายการความต้องการงปม.สชป.4" localSheetId="0">#REF!</definedName>
    <definedName name="รายการความต้องการงปม.สชป.5" localSheetId="0">#REF!</definedName>
    <definedName name="รายการความต้องการงปม.สชป.6" localSheetId="0">#REF!</definedName>
    <definedName name="รายการความต้องการงปม.สชป.7" localSheetId="0">#REF!</definedName>
    <definedName name="รายการความต้องการงปม.สชป.8" localSheetId="0">#REF!</definedName>
    <definedName name="รายการความต้องการงปม.สชป.9" localSheetId="0">#REF!</definedName>
    <definedName name="รายการค้างปมก." localSheetId="0">#REF!</definedName>
    <definedName name="รายการค้างปมก.สชป.1" localSheetId="0">#REF!</definedName>
    <definedName name="รายการค้างปมก.สชป.10" localSheetId="0">#REF!</definedName>
    <definedName name="รายการค้างปมก.สชป.11" localSheetId="0">#REF!</definedName>
    <definedName name="รายการค้างปมก.สชป.12" localSheetId="0">#REF!</definedName>
    <definedName name="รายการค้างปมก.สชป.13" localSheetId="0">#REF!</definedName>
    <definedName name="รายการค้างปมก.สชป.14" localSheetId="0">#REF!</definedName>
    <definedName name="รายการค้างปมก.สชป.15" localSheetId="0">#REF!</definedName>
    <definedName name="รายการค้างปมก.สชป.16" localSheetId="0">#REF!</definedName>
    <definedName name="รายการค้างปมก.สชป.17" localSheetId="0">#REF!</definedName>
    <definedName name="รายการค้างปมก.สชป.2" localSheetId="0">#REF!</definedName>
    <definedName name="รายการค้างปมก.สชป.3" localSheetId="0">#REF!</definedName>
    <definedName name="รายการค้างปมก.สชป.4" localSheetId="0">#REF!</definedName>
    <definedName name="รายการค้างปมก.สชป.5" localSheetId="0">#REF!</definedName>
    <definedName name="รายการค้างปมก.สชป.6" localSheetId="0">#REF!</definedName>
    <definedName name="รายการค้างปมก.สชป.7" localSheetId="0">#REF!</definedName>
    <definedName name="รายการค้างปมก.สชป.8" localSheetId="0">#REF!</definedName>
    <definedName name="รายการค้างปมก.สชป.9" localSheetId="0">#REF!</definedName>
    <definedName name="รายการงปม.รวม" localSheetId="0">#REF!</definedName>
    <definedName name="รายการงปม.รวมสชป.1" localSheetId="0">#REF!</definedName>
    <definedName name="รายการงปม.รวมสชป.10" localSheetId="0">#REF!</definedName>
    <definedName name="รายการงปม.รวมสชป.11" localSheetId="0">#REF!</definedName>
    <definedName name="รายการงปม.รวมสชป.12" localSheetId="0">#REF!</definedName>
    <definedName name="รายการงปม.รวมสชป.13" localSheetId="0">#REF!</definedName>
    <definedName name="รายการงปม.รวมสชป.14" localSheetId="0">#REF!</definedName>
    <definedName name="รายการงปม.รวมสชป.15" localSheetId="0">#REF!</definedName>
    <definedName name="รายการงปม.รวมสชป.16" localSheetId="0">#REF!</definedName>
    <definedName name="รายการงปม.รวมสชป.17" localSheetId="0">#REF!</definedName>
    <definedName name="รายการงปม.รวมสชป.2" localSheetId="0">#REF!</definedName>
    <definedName name="รายการงปม.รวมสชป.3" localSheetId="0">#REF!</definedName>
    <definedName name="รายการงปม.รวมสชป.4" localSheetId="0">#REF!</definedName>
    <definedName name="รายการงปม.รวมสชป.5" localSheetId="0">#REF!</definedName>
    <definedName name="รายการงปม.รวมสชป.6" localSheetId="0">#REF!</definedName>
    <definedName name="รายการงปม.รวมสชป.7" localSheetId="0">#REF!</definedName>
    <definedName name="รายการงปม.รวมสชป.8" localSheetId="0">#REF!</definedName>
    <definedName name="รายการงปม.รวมสชป.9" localSheetId="0">#REF!</definedName>
    <definedName name="รายการปมก." localSheetId="0">#REF!</definedName>
    <definedName name="รายการปมก.ทั้งหมด" localSheetId="0">#REF!</definedName>
    <definedName name="รายการปมก.ทั้งหมดสชป.1" localSheetId="0">#REF!</definedName>
    <definedName name="รายการปมก.ทั้งหมดสชป.10" localSheetId="0">#REF!</definedName>
    <definedName name="รายการปมก.ทั้งหมดสชป.11" localSheetId="0">#REF!</definedName>
    <definedName name="รายการปมก.ทั้งหมดสชป.12" localSheetId="0">#REF!</definedName>
    <definedName name="รายการปมก.ทั้งหมดสชป.13" localSheetId="0">#REF!</definedName>
    <definedName name="รายการปมก.ทั้งหมดสชป.14" localSheetId="0">#REF!</definedName>
    <definedName name="รายการปมก.ทั้งหมดสชป.15" localSheetId="0">#REF!</definedName>
    <definedName name="รายการปมก.ทั้งหมดสชป.16" localSheetId="0">#REF!</definedName>
    <definedName name="รายการปมก.ทั้งหมดสชป.17" localSheetId="0">#REF!</definedName>
    <definedName name="รายการปมก.ทั้งหมดสชป.2" localSheetId="0">#REF!</definedName>
    <definedName name="รายการปมก.ทั้งหมดสชป.3" localSheetId="0">#REF!</definedName>
    <definedName name="รายการปมก.ทั้งหมดสชป.4" localSheetId="0">#REF!</definedName>
    <definedName name="รายการปมก.ทั้งหมดสชป.5" localSheetId="0">#REF!</definedName>
    <definedName name="รายการปมก.ทั้งหมดสชป.6" localSheetId="0">#REF!</definedName>
    <definedName name="รายการปมก.ทั้งหมดสชป.7" localSheetId="0">#REF!</definedName>
    <definedName name="รายการปมก.ทั้งหมดสชป.8" localSheetId="0">#REF!</definedName>
    <definedName name="รายการปมก.ทั้งหมดสชป.9" localSheetId="0">#REF!</definedName>
    <definedName name="รายการปมก.สชป.1" localSheetId="0">#REF!</definedName>
    <definedName name="รายการปมก.สชป.10" localSheetId="0">#REF!</definedName>
    <definedName name="รายการปมก.สชป.11" localSheetId="0">#REF!</definedName>
    <definedName name="รายการปมก.สชป.12" localSheetId="0">#REF!</definedName>
    <definedName name="รายการปมก.สชป.13" localSheetId="0">#REF!</definedName>
    <definedName name="รายการปมก.สชป.14" localSheetId="0">#REF!</definedName>
    <definedName name="รายการปมก.สชป.15" localSheetId="0">#REF!</definedName>
    <definedName name="รายการปมก.สชป.16" localSheetId="0">#REF!</definedName>
    <definedName name="รายการปมก.สชป.17" localSheetId="0">#REF!</definedName>
    <definedName name="รายการปมก.สชป.2" localSheetId="0">#REF!</definedName>
    <definedName name="รายการปมก.สชป.3" localSheetId="0">#REF!</definedName>
    <definedName name="รายการปมก.สชป.4" localSheetId="0">#REF!</definedName>
    <definedName name="รายการปมก.สชป.5" localSheetId="0">#REF!</definedName>
    <definedName name="รายการปมก.สชป.6" localSheetId="0">#REF!</definedName>
    <definedName name="รายการปมก.สชป.7" localSheetId="0">#REF!</definedName>
    <definedName name="รายการปมก.สชป.8" localSheetId="0">#REF!</definedName>
    <definedName name="รายการปมก.สชป.9" localSheetId="0">#REF!</definedName>
    <definedName name="รายการปมก.ส่วนกลาง" localSheetId="0">#REF!</definedName>
    <definedName name="รายการยกเลิก" localSheetId="0">#REF!</definedName>
    <definedName name="รายการยกเลิกสชป.1" localSheetId="0">#REF!</definedName>
    <definedName name="รายการยกเลิกสชป.10" localSheetId="0">#REF!</definedName>
    <definedName name="รายการยกเลิกสชป.11" localSheetId="0">#REF!</definedName>
    <definedName name="รายการยกเลิกสชป.12" localSheetId="0">#REF!</definedName>
    <definedName name="รายการยกเลิกสชป.13" localSheetId="0">#REF!</definedName>
    <definedName name="รายการยกเลิกสชป.14" localSheetId="0">#REF!</definedName>
    <definedName name="รายการยกเลิกสชป.15" localSheetId="0">#REF!</definedName>
    <definedName name="รายการยกเลิกสชป.16" localSheetId="0">#REF!</definedName>
    <definedName name="รายการยกเลิกสชป.17" localSheetId="0">#REF!</definedName>
    <definedName name="รายการยกเลิกสชป.2" localSheetId="0">#REF!</definedName>
    <definedName name="รายการยกเลิกสชป.3" localSheetId="0">#REF!</definedName>
    <definedName name="รายการยกเลิกสชป.4" localSheetId="0">#REF!</definedName>
    <definedName name="รายการยกเลิกสชป.5" localSheetId="0">#REF!</definedName>
    <definedName name="รายการยกเลิกสชป.6" localSheetId="0">#REF!</definedName>
    <definedName name="รายการยกเลิกสชป.7" localSheetId="0">#REF!</definedName>
    <definedName name="รายการยกเลิกสชป.8" localSheetId="0">#REF!</definedName>
    <definedName name="รายการยกเลิกสชป.9" localSheetId="0">#REF!</definedName>
    <definedName name="รายการรอความต้องการงปม." localSheetId="0">#REF!</definedName>
    <definedName name="รายการรอความต้องการงปม.สชป.1" localSheetId="0">#REF!</definedName>
    <definedName name="รายการรอความต้องการงปม.สชป.10" localSheetId="0">#REF!</definedName>
    <definedName name="รายการรอความต้องการงปม.สชป.11" localSheetId="0">#REF!</definedName>
    <definedName name="รายการรอความต้องการงปม.สชป.12" localSheetId="0">#REF!</definedName>
    <definedName name="รายการรอความต้องการงปม.สชป.13" localSheetId="0">#REF!</definedName>
    <definedName name="รายการรอความต้องการงปม.สชป.14" localSheetId="0">#REF!</definedName>
    <definedName name="รายการรอความต้องการงปม.สชป.15" localSheetId="0">#REF!</definedName>
    <definedName name="รายการรอความต้องการงปม.สชป.16" localSheetId="0">#REF!</definedName>
    <definedName name="รายการรอความต้องการงปม.สชป.17" localSheetId="0">#REF!</definedName>
    <definedName name="รายการรอความต้องการงปม.สชป.2" localSheetId="0">#REF!</definedName>
    <definedName name="รายการรอความต้องการงปม.สชป.3" localSheetId="0">#REF!</definedName>
    <definedName name="รายการรอความต้องการงปม.สชป.4" localSheetId="0">#REF!</definedName>
    <definedName name="รายการรอความต้องการงปม.สชป.5" localSheetId="0">#REF!</definedName>
    <definedName name="รายการรอความต้องการงปม.สชป.6" localSheetId="0">#REF!</definedName>
    <definedName name="รายการรอความต้องการงปม.สชป.7" localSheetId="0">#REF!</definedName>
    <definedName name="รายการรอความต้องการงปม.สชป.8" localSheetId="0">#REF!</definedName>
    <definedName name="รายการรอความต้องการงปม.สชป.9" localSheetId="0">#REF!</definedName>
    <definedName name="รายการรองวด" localSheetId="0">#REF!</definedName>
    <definedName name="รายการรองวดสชป.1" localSheetId="0">#REF!</definedName>
    <definedName name="รายการรองวดสชป.10" localSheetId="0">#REF!</definedName>
    <definedName name="รายการรองวดสชป.11" localSheetId="0">#REF!</definedName>
    <definedName name="รายการรองวดสชป.12" localSheetId="0">#REF!</definedName>
    <definedName name="รายการรองวดสชป.13" localSheetId="0">#REF!</definedName>
    <definedName name="รายการรองวดสชป.14" localSheetId="0">#REF!</definedName>
    <definedName name="รายการรองวดสชป.15" localSheetId="0">#REF!</definedName>
    <definedName name="รายการรองวดสชป.16" localSheetId="0">#REF!</definedName>
    <definedName name="รายการรองวดสชป.17" localSheetId="0">#REF!</definedName>
    <definedName name="รายการรองวดสชป.2" localSheetId="0">#REF!</definedName>
    <definedName name="รายการรองวดสชป.3" localSheetId="0">#REF!</definedName>
    <definedName name="รายการรองวดสชป.4" localSheetId="0">#REF!</definedName>
    <definedName name="รายการรองวดสชป.5" localSheetId="0">#REF!</definedName>
    <definedName name="รายการรองวดสชป.6" localSheetId="0">#REF!</definedName>
    <definedName name="รายการรองวดสชป.7" localSheetId="0">#REF!</definedName>
    <definedName name="รายการรองวดสชป.8" localSheetId="0">#REF!</definedName>
    <definedName name="รายการรองวดสชป.9" localSheetId="0">#REF!</definedName>
    <definedName name="รายการรอตรวจสอบ" localSheetId="0">#REF!</definedName>
    <definedName name="รายการรอตรวจสอบสชป.1" localSheetId="0">#REF!</definedName>
    <definedName name="รายการรอตรวจสอบสชป.10" localSheetId="0">#REF!</definedName>
    <definedName name="รายการรอตรวจสอบสชป.11" localSheetId="0">#REF!</definedName>
    <definedName name="รายการรอตรวจสอบสชป.12" localSheetId="0">#REF!</definedName>
    <definedName name="รายการรอตรวจสอบสชป.13" localSheetId="0">#REF!</definedName>
    <definedName name="รายการรอตรวจสอบสชป.14" localSheetId="0">#REF!</definedName>
    <definedName name="รายการรอตรวจสอบสชป.15" localSheetId="0">#REF!</definedName>
    <definedName name="รายการรอตรวจสอบสชป.16" localSheetId="0">#REF!</definedName>
    <definedName name="รายการรอตรวจสอบสชป.17" localSheetId="0">#REF!</definedName>
    <definedName name="รายการรอตรวจสอบสชป.2" localSheetId="0">#REF!</definedName>
    <definedName name="รายการรอตรวจสอบสชป.3" localSheetId="0">#REF!</definedName>
    <definedName name="รายการรอตรวจสอบสชป.4" localSheetId="0">#REF!</definedName>
    <definedName name="รายการรอตรวจสอบสชป.5" localSheetId="0">#REF!</definedName>
    <definedName name="รายการรอตรวจสอบสชป.6" localSheetId="0">#REF!</definedName>
    <definedName name="รายการรอตรวจสอบสชป.7" localSheetId="0">#REF!</definedName>
    <definedName name="รายการรอตรวจสอบสชป.8" localSheetId="0">#REF!</definedName>
    <definedName name="รายการรอตรวจสอบสชป.9" localSheetId="0">#REF!</definedName>
    <definedName name="รายการอนุมัติแผน" localSheetId="0">#REF!</definedName>
    <definedName name="รายการอนุมัติแผนสชป.1" localSheetId="0">#REF!</definedName>
    <definedName name="รายการอนุมัติแผนสชป.10" localSheetId="0">#REF!</definedName>
    <definedName name="รายการอนุมัติแผนสชป.11" localSheetId="0">#REF!</definedName>
    <definedName name="รายการอนุมัติแผนสชป.12" localSheetId="0">#REF!</definedName>
    <definedName name="รายการอนุมัติแผนสชป.13" localSheetId="0">#REF!</definedName>
    <definedName name="รายการอนุมัติแผนสชป.14" localSheetId="0">#REF!</definedName>
    <definedName name="รายการอนุมัติแผนสชป.15" localSheetId="0">#REF!</definedName>
    <definedName name="รายการอนุมัติแผนสชป.16" localSheetId="0">#REF!</definedName>
    <definedName name="รายการอนุมัติแผนสชป.17" localSheetId="0">#REF!</definedName>
    <definedName name="รายการอนุมัติแผนสชป.2" localSheetId="0">#REF!</definedName>
    <definedName name="รายการอนุมัติแผนสชป.3" localSheetId="0">#REF!</definedName>
    <definedName name="รายการอนุมัติแผนสชป.4" localSheetId="0">#REF!</definedName>
    <definedName name="รายการอนุมัติแผนสชป.5" localSheetId="0">#REF!</definedName>
    <definedName name="รายการอนุมัติแผนสชป.6" localSheetId="0">#REF!</definedName>
    <definedName name="รายการอนุมัติแผนสชป.7" localSheetId="0">#REF!</definedName>
    <definedName name="รายการอนุมัติแผนสชป.8" localSheetId="0">#REF!</definedName>
    <definedName name="รายการอนุมัติแผนสชป.9" localSheetId="0">#REF!</definedName>
    <definedName name="รายการอนุมัติแผนส่วนกลาง" localSheetId="0">#REF!</definedName>
    <definedName name="รายละเอียดงบประมาณ" localSheetId="0">#REF!</definedName>
    <definedName name="รายละเอียดงาน" localSheetId="0">#REF!</definedName>
    <definedName name="รูปตัดที่1" localSheetId="0">#REF!</definedName>
    <definedName name="รูปตัดที่2" localSheetId="0">#REF!</definedName>
    <definedName name="รูปตัดที่3" localSheetId="0">#REF!</definedName>
    <definedName name="รูปที่1" localSheetId="0">#REF!</definedName>
    <definedName name="รูปที่2" localSheetId="0">#REF!</definedName>
    <definedName name="ลบ" localSheetId="0">#REF!</definedName>
    <definedName name="ลบง" localSheetId="0">#REF!</definedName>
    <definedName name="ลบย" localSheetId="0">#REF!</definedName>
    <definedName name="ลำดับเลขงบประมาณ" localSheetId="0">#REF!</definedName>
    <definedName name="ลุ่มน้ำ" localSheetId="0">#REF!</definedName>
    <definedName name="วงเงินงบประมาณ" localSheetId="0">#REF!</definedName>
    <definedName name="ศก" localSheetId="0">#REF!</definedName>
    <definedName name="ส" localSheetId="0">#REF!</definedName>
    <definedName name="สเรพ" localSheetId="0">#REF!</definedName>
    <definedName name="สงป.ส่งให้" localSheetId="0">[4]Invoice!#REF!</definedName>
    <definedName name="สชป." localSheetId="0">#REF!</definedName>
    <definedName name="สชป.ลุ่มน้ำ" localSheetId="0">#REF!</definedName>
    <definedName name="สชป10" localSheetId="0">#REF!</definedName>
    <definedName name="สตส" localSheetId="0">[4]Invoice!#REF!</definedName>
    <definedName name="สรำน" localSheetId="0">#REF!</definedName>
    <definedName name="สรุป" localSheetId="0">#REF!</definedName>
    <definedName name="สส" localSheetId="0">#REF!</definedName>
    <definedName name="สสน" localSheetId="0">#REF!</definedName>
    <definedName name="สสว" localSheetId="0">#REF!</definedName>
    <definedName name="สารำรากา" localSheetId="0">#REF!</definedName>
    <definedName name="สาส" localSheetId="0">#REF!</definedName>
    <definedName name="หน่วยงาน" localSheetId="0">#REF!</definedName>
    <definedName name="หนุ่ม" localSheetId="0">#REF!</definedName>
    <definedName name="หลังสะพาน" localSheetId="0">#REF!</definedName>
    <definedName name="อ1167" localSheetId="0">[9]S1!#REF!</definedName>
    <definedName name="อ492" localSheetId="0">[9]S1!#REF!</definedName>
    <definedName name="อนุมัติแผน" localSheetId="0">#REF!</definedName>
    <definedName name="อนุมัติแผนสชป.1" localSheetId="0">#REF!</definedName>
    <definedName name="อนุมัติแผนสชป.10" localSheetId="0">#REF!</definedName>
    <definedName name="อนุมัติแผนสชป.11" localSheetId="0">#REF!</definedName>
    <definedName name="อนุมัติแผนสชป.12" localSheetId="0">#REF!</definedName>
    <definedName name="อนุมัติแผนสชป.13" localSheetId="0">#REF!</definedName>
    <definedName name="อนุมัติแผนสชป.14" localSheetId="0">#REF!</definedName>
    <definedName name="อนุมัติแผนสชป.15" localSheetId="0">#REF!</definedName>
    <definedName name="อนุมัติแผนสชป.16" localSheetId="0">#REF!</definedName>
    <definedName name="อนุมัติแผนสชป.17" localSheetId="0">#REF!</definedName>
    <definedName name="อนุมัติแผนสชป.2" localSheetId="0">#REF!</definedName>
    <definedName name="อนุมัติแผนสชป.3" localSheetId="0">#REF!</definedName>
    <definedName name="อนุมัติแผนสชป.4" localSheetId="0">#REF!</definedName>
    <definedName name="อนุมัติแผนสชป.5" localSheetId="0">#REF!</definedName>
    <definedName name="อนุมัติแผนสชป.6" localSheetId="0">#REF!</definedName>
    <definedName name="อนุมัติแผนสชป.7" localSheetId="0">#REF!</definedName>
    <definedName name="อนุมัติแผนสชป.8" localSheetId="0">#REF!</definedName>
    <definedName name="อนุมัติแผนสชป.9" localSheetId="0">#REF!</definedName>
    <definedName name="อนุมัติแผนสชปส่วนกลาง" localSheetId="0">#REF!</definedName>
    <definedName name="อยู่ในเขตสชป." localSheetId="0">#REF!</definedName>
  </definedNames>
  <calcPr calcId="125725"/>
</workbook>
</file>

<file path=xl/calcChain.xml><?xml version="1.0" encoding="utf-8"?>
<calcChain xmlns="http://schemas.openxmlformats.org/spreadsheetml/2006/main">
  <c r="AE10" i="2"/>
  <c r="AD10"/>
  <c r="AF10" s="1"/>
  <c r="AA9"/>
  <c r="AA8" s="1"/>
  <c r="Z9"/>
  <c r="U9"/>
  <c r="S9"/>
  <c r="S8" s="1"/>
  <c r="S7" s="1"/>
  <c r="R9"/>
  <c r="P9"/>
  <c r="O9"/>
  <c r="O8" s="1"/>
  <c r="O7" s="1"/>
  <c r="N9"/>
  <c r="M9"/>
  <c r="M8" s="1"/>
  <c r="M7" s="1"/>
  <c r="L9"/>
  <c r="G9"/>
  <c r="V9" s="1"/>
  <c r="Z8"/>
  <c r="U8"/>
  <c r="R8"/>
  <c r="P8"/>
  <c r="N8"/>
  <c r="L8"/>
  <c r="R7"/>
  <c r="P7"/>
  <c r="N7"/>
  <c r="L7"/>
  <c r="H7"/>
  <c r="K5"/>
  <c r="AA1218" i="1"/>
  <c r="Z1218"/>
  <c r="U1218"/>
  <c r="S1218"/>
  <c r="R1218"/>
  <c r="P1218"/>
  <c r="O1218"/>
  <c r="N1218"/>
  <c r="M1218"/>
  <c r="L1218"/>
  <c r="G1218"/>
  <c r="AA1210"/>
  <c r="Z1210"/>
  <c r="U1210"/>
  <c r="S1210"/>
  <c r="R1210"/>
  <c r="P1210"/>
  <c r="O1210"/>
  <c r="N1210"/>
  <c r="M1210"/>
  <c r="L1210"/>
  <c r="G1210"/>
  <c r="AA1204"/>
  <c r="Z1204"/>
  <c r="U1204"/>
  <c r="S1204"/>
  <c r="R1204"/>
  <c r="P1204"/>
  <c r="O1204"/>
  <c r="N1204"/>
  <c r="M1204"/>
  <c r="L1204"/>
  <c r="G1204"/>
  <c r="AA1192"/>
  <c r="Z1192"/>
  <c r="U1192"/>
  <c r="S1192"/>
  <c r="R1192"/>
  <c r="P1192"/>
  <c r="O1192"/>
  <c r="N1192"/>
  <c r="M1192"/>
  <c r="L1192"/>
  <c r="AA1186"/>
  <c r="Z1186"/>
  <c r="U1186"/>
  <c r="S1186"/>
  <c r="R1186"/>
  <c r="P1186"/>
  <c r="O1186"/>
  <c r="N1186"/>
  <c r="M1186"/>
  <c r="L1186"/>
  <c r="G1186"/>
  <c r="AA1175"/>
  <c r="Z1175"/>
  <c r="U1175"/>
  <c r="S1175"/>
  <c r="R1175"/>
  <c r="P1175"/>
  <c r="O1175"/>
  <c r="N1175"/>
  <c r="G1175"/>
  <c r="V1175" s="1"/>
  <c r="AA1168"/>
  <c r="Z1168"/>
  <c r="U1168"/>
  <c r="S1168"/>
  <c r="R1168"/>
  <c r="P1168"/>
  <c r="O1168"/>
  <c r="N1168"/>
  <c r="M1168"/>
  <c r="L1168"/>
  <c r="G1168"/>
  <c r="H1165"/>
  <c r="AA1162"/>
  <c r="Z1162"/>
  <c r="U1162"/>
  <c r="S1162"/>
  <c r="R1162"/>
  <c r="P1162"/>
  <c r="O1162"/>
  <c r="N1162"/>
  <c r="M1162"/>
  <c r="L1162"/>
  <c r="G1162"/>
  <c r="H1157"/>
  <c r="AA1154"/>
  <c r="Z1154"/>
  <c r="V1154"/>
  <c r="U1154"/>
  <c r="S1154"/>
  <c r="R1154"/>
  <c r="O1154"/>
  <c r="O1153" s="1"/>
  <c r="N1154"/>
  <c r="G1154"/>
  <c r="Q1154" s="1"/>
  <c r="H1153"/>
  <c r="H1143"/>
  <c r="AA1142"/>
  <c r="Z1142"/>
  <c r="S1142"/>
  <c r="R1142"/>
  <c r="P1142"/>
  <c r="O1142"/>
  <c r="N1142"/>
  <c r="M1142"/>
  <c r="M1048" s="1"/>
  <c r="L1142"/>
  <c r="G1142"/>
  <c r="H1126"/>
  <c r="H1102"/>
  <c r="AA1101"/>
  <c r="Z1101"/>
  <c r="U1101"/>
  <c r="S1101"/>
  <c r="R1101"/>
  <c r="P1101"/>
  <c r="O1101"/>
  <c r="N1101"/>
  <c r="M1101"/>
  <c r="L1101"/>
  <c r="G1101"/>
  <c r="H1090"/>
  <c r="AA1049"/>
  <c r="Z1049"/>
  <c r="Z1048" s="1"/>
  <c r="U1049"/>
  <c r="U1048" s="1"/>
  <c r="S1049"/>
  <c r="R1049"/>
  <c r="P1049"/>
  <c r="P1048" s="1"/>
  <c r="O1049"/>
  <c r="N1049"/>
  <c r="N1048" s="1"/>
  <c r="M1049"/>
  <c r="L1049"/>
  <c r="L1048" s="1"/>
  <c r="G1049"/>
  <c r="AA1048"/>
  <c r="H1042"/>
  <c r="AA1041"/>
  <c r="Z1041"/>
  <c r="U1041"/>
  <c r="S1041"/>
  <c r="R1041"/>
  <c r="P1041"/>
  <c r="O1041"/>
  <c r="N1041"/>
  <c r="M1041"/>
  <c r="L1041"/>
  <c r="G1041"/>
  <c r="AA1030"/>
  <c r="Z1030"/>
  <c r="U1030"/>
  <c r="S1030"/>
  <c r="R1030"/>
  <c r="P1030"/>
  <c r="O1030"/>
  <c r="N1030"/>
  <c r="M1030"/>
  <c r="L1030"/>
  <c r="G1030"/>
  <c r="H1021"/>
  <c r="AA1015"/>
  <c r="Z1015"/>
  <c r="U1015"/>
  <c r="S1015"/>
  <c r="R1015"/>
  <c r="P1015"/>
  <c r="O1015"/>
  <c r="N1015"/>
  <c r="M1015"/>
  <c r="L1015"/>
  <c r="G1015"/>
  <c r="H999"/>
  <c r="AA998"/>
  <c r="Z998"/>
  <c r="U998"/>
  <c r="S998"/>
  <c r="R998"/>
  <c r="P998"/>
  <c r="O998"/>
  <c r="N998"/>
  <c r="M998"/>
  <c r="L998"/>
  <c r="G998"/>
  <c r="AA977"/>
  <c r="Z977"/>
  <c r="U977"/>
  <c r="S977"/>
  <c r="R977"/>
  <c r="P977"/>
  <c r="O977"/>
  <c r="N977"/>
  <c r="M977"/>
  <c r="L977"/>
  <c r="G977"/>
  <c r="H976"/>
  <c r="H974" s="1"/>
  <c r="H972"/>
  <c r="H969"/>
  <c r="H960"/>
  <c r="H939"/>
  <c r="AA935"/>
  <c r="Z935"/>
  <c r="U935"/>
  <c r="S935"/>
  <c r="R935"/>
  <c r="P935"/>
  <c r="O935"/>
  <c r="N935"/>
  <c r="M935"/>
  <c r="L935"/>
  <c r="H935"/>
  <c r="G935"/>
  <c r="AA924"/>
  <c r="Z924"/>
  <c r="U924"/>
  <c r="S924"/>
  <c r="R924"/>
  <c r="P924"/>
  <c r="O924"/>
  <c r="N924"/>
  <c r="M924"/>
  <c r="L924"/>
  <c r="G924"/>
  <c r="AA913"/>
  <c r="Z913"/>
  <c r="U913"/>
  <c r="S913"/>
  <c r="R913"/>
  <c r="R787" s="1"/>
  <c r="P913"/>
  <c r="O913"/>
  <c r="N913"/>
  <c r="M913"/>
  <c r="L913"/>
  <c r="G913"/>
  <c r="AA880"/>
  <c r="Z880"/>
  <c r="U880"/>
  <c r="S880"/>
  <c r="R880"/>
  <c r="P880"/>
  <c r="O880"/>
  <c r="N880"/>
  <c r="M880"/>
  <c r="L880"/>
  <c r="G880"/>
  <c r="H864"/>
  <c r="H863"/>
  <c r="H856"/>
  <c r="H835"/>
  <c r="H805"/>
  <c r="AA788"/>
  <c r="Z788"/>
  <c r="U788"/>
  <c r="U787" s="1"/>
  <c r="S788"/>
  <c r="R788"/>
  <c r="P788"/>
  <c r="O788"/>
  <c r="N788"/>
  <c r="M788"/>
  <c r="L788"/>
  <c r="G788"/>
  <c r="H779"/>
  <c r="AA768"/>
  <c r="Z768"/>
  <c r="U768"/>
  <c r="S768"/>
  <c r="R768"/>
  <c r="P768"/>
  <c r="O768"/>
  <c r="N768"/>
  <c r="M768"/>
  <c r="L768"/>
  <c r="G768"/>
  <c r="H755"/>
  <c r="AD749"/>
  <c r="AA746"/>
  <c r="Z746"/>
  <c r="U746"/>
  <c r="S746"/>
  <c r="R746"/>
  <c r="P746"/>
  <c r="O746"/>
  <c r="N746"/>
  <c r="M746"/>
  <c r="L746"/>
  <c r="G746"/>
  <c r="H736"/>
  <c r="AA735"/>
  <c r="Z735"/>
  <c r="U735"/>
  <c r="S735"/>
  <c r="R735"/>
  <c r="P735"/>
  <c r="O735"/>
  <c r="N735"/>
  <c r="M735"/>
  <c r="L735"/>
  <c r="G735"/>
  <c r="H731"/>
  <c r="AA724"/>
  <c r="AA723" s="1"/>
  <c r="Z724"/>
  <c r="V724"/>
  <c r="U724"/>
  <c r="S724"/>
  <c r="R724"/>
  <c r="O724"/>
  <c r="N724"/>
  <c r="N723" s="1"/>
  <c r="M724"/>
  <c r="L724"/>
  <c r="G724"/>
  <c r="H694"/>
  <c r="AA692"/>
  <c r="Z692"/>
  <c r="U692"/>
  <c r="S692"/>
  <c r="R692"/>
  <c r="P692"/>
  <c r="O692"/>
  <c r="N692"/>
  <c r="M692"/>
  <c r="L692"/>
  <c r="G692"/>
  <c r="H686"/>
  <c r="AA631"/>
  <c r="Z631"/>
  <c r="U631"/>
  <c r="S631"/>
  <c r="R631"/>
  <c r="P631"/>
  <c r="O631"/>
  <c r="N631"/>
  <c r="M631"/>
  <c r="L631"/>
  <c r="G631"/>
  <c r="H534"/>
  <c r="AE490"/>
  <c r="AA473"/>
  <c r="Z473"/>
  <c r="U473"/>
  <c r="S473"/>
  <c r="R473"/>
  <c r="P473"/>
  <c r="O473"/>
  <c r="N473"/>
  <c r="M473"/>
  <c r="L473"/>
  <c r="G473"/>
  <c r="H452"/>
  <c r="AA381"/>
  <c r="Z381"/>
  <c r="U381"/>
  <c r="S381"/>
  <c r="S380" s="1"/>
  <c r="R381"/>
  <c r="P381"/>
  <c r="O381"/>
  <c r="O380" s="1"/>
  <c r="N381"/>
  <c r="M381"/>
  <c r="L381"/>
  <c r="G381"/>
  <c r="G380" s="1"/>
  <c r="U380"/>
  <c r="AA369"/>
  <c r="Z369"/>
  <c r="U369"/>
  <c r="S369"/>
  <c r="R369"/>
  <c r="P369"/>
  <c r="O369"/>
  <c r="N369"/>
  <c r="M369"/>
  <c r="L369"/>
  <c r="H369"/>
  <c r="G369"/>
  <c r="H363"/>
  <c r="AA358"/>
  <c r="Z358"/>
  <c r="U358"/>
  <c r="S358"/>
  <c r="R358"/>
  <c r="P358"/>
  <c r="O358"/>
  <c r="N358"/>
  <c r="M358"/>
  <c r="L358"/>
  <c r="G358"/>
  <c r="H350"/>
  <c r="AA334"/>
  <c r="Z334"/>
  <c r="U334"/>
  <c r="S334"/>
  <c r="R334"/>
  <c r="P334"/>
  <c r="O334"/>
  <c r="N334"/>
  <c r="M334"/>
  <c r="L334"/>
  <c r="G334"/>
  <c r="H330"/>
  <c r="AA320"/>
  <c r="Z320"/>
  <c r="U320"/>
  <c r="S320"/>
  <c r="R320"/>
  <c r="O320"/>
  <c r="N320"/>
  <c r="M320"/>
  <c r="L320"/>
  <c r="G320"/>
  <c r="AA295"/>
  <c r="Z295"/>
  <c r="U295"/>
  <c r="S295"/>
  <c r="R295"/>
  <c r="O295"/>
  <c r="N295"/>
  <c r="M295"/>
  <c r="L295"/>
  <c r="G295"/>
  <c r="AA251"/>
  <c r="Z251"/>
  <c r="U251"/>
  <c r="S251"/>
  <c r="R251"/>
  <c r="P251"/>
  <c r="O251"/>
  <c r="N251"/>
  <c r="M251"/>
  <c r="L251"/>
  <c r="G251"/>
  <c r="H244"/>
  <c r="AD207"/>
  <c r="AA206"/>
  <c r="Z206"/>
  <c r="U206"/>
  <c r="S206"/>
  <c r="R206"/>
  <c r="P206"/>
  <c r="O206"/>
  <c r="N206"/>
  <c r="M206"/>
  <c r="L206"/>
  <c r="G206"/>
  <c r="H195"/>
  <c r="AA194"/>
  <c r="Z194"/>
  <c r="U194"/>
  <c r="S194"/>
  <c r="R194"/>
  <c r="P194"/>
  <c r="O194"/>
  <c r="O193" s="1"/>
  <c r="N194"/>
  <c r="N193" s="1"/>
  <c r="M194"/>
  <c r="L194"/>
  <c r="G194"/>
  <c r="S193"/>
  <c r="AA172"/>
  <c r="Z172"/>
  <c r="U172"/>
  <c r="S172"/>
  <c r="R172"/>
  <c r="P172"/>
  <c r="O172"/>
  <c r="N172"/>
  <c r="M172"/>
  <c r="L172"/>
  <c r="G172"/>
  <c r="AA150"/>
  <c r="Z150"/>
  <c r="U150"/>
  <c r="S150"/>
  <c r="R150"/>
  <c r="P150"/>
  <c r="O150"/>
  <c r="N150"/>
  <c r="M150"/>
  <c r="L150"/>
  <c r="G150"/>
  <c r="AA129"/>
  <c r="Z129"/>
  <c r="U129"/>
  <c r="S129"/>
  <c r="R129"/>
  <c r="P129"/>
  <c r="O129"/>
  <c r="N129"/>
  <c r="M129"/>
  <c r="L129"/>
  <c r="G129"/>
  <c r="G74"/>
  <c r="G71"/>
  <c r="G62"/>
  <c r="G59"/>
  <c r="G49"/>
  <c r="AA48"/>
  <c r="AA47" s="1"/>
  <c r="Z48"/>
  <c r="U48"/>
  <c r="S48"/>
  <c r="R48"/>
  <c r="R47" s="1"/>
  <c r="P48"/>
  <c r="P47" s="1"/>
  <c r="O48"/>
  <c r="N48"/>
  <c r="M48"/>
  <c r="M47" s="1"/>
  <c r="L48"/>
  <c r="L47" s="1"/>
  <c r="AA31"/>
  <c r="Z31"/>
  <c r="U31"/>
  <c r="S31"/>
  <c r="R31"/>
  <c r="P31"/>
  <c r="O31"/>
  <c r="N31"/>
  <c r="M31"/>
  <c r="L31"/>
  <c r="G31"/>
  <c r="G26"/>
  <c r="G21"/>
  <c r="AA20"/>
  <c r="Z20"/>
  <c r="U20"/>
  <c r="S20"/>
  <c r="R20"/>
  <c r="P20"/>
  <c r="O20"/>
  <c r="N20"/>
  <c r="M20"/>
  <c r="L20"/>
  <c r="P16"/>
  <c r="O16"/>
  <c r="N16"/>
  <c r="M16"/>
  <c r="L16"/>
  <c r="G16"/>
  <c r="H15"/>
  <c r="AE10"/>
  <c r="AD10"/>
  <c r="AA9"/>
  <c r="AA8" s="1"/>
  <c r="Z9"/>
  <c r="Z8" s="1"/>
  <c r="U9"/>
  <c r="U8" s="1"/>
  <c r="S9"/>
  <c r="S8" s="1"/>
  <c r="R9"/>
  <c r="R8" s="1"/>
  <c r="P9"/>
  <c r="P8" s="1"/>
  <c r="O9"/>
  <c r="O8" s="1"/>
  <c r="N9"/>
  <c r="N8" s="1"/>
  <c r="M9"/>
  <c r="L9"/>
  <c r="L8" s="1"/>
  <c r="G9"/>
  <c r="G8" s="1"/>
  <c r="K5"/>
  <c r="G8" i="2" l="1"/>
  <c r="Q9"/>
  <c r="L15" i="1"/>
  <c r="H368"/>
  <c r="V381"/>
  <c r="Q724"/>
  <c r="O723"/>
  <c r="U723"/>
  <c r="R723"/>
  <c r="R15"/>
  <c r="N787"/>
  <c r="S787"/>
  <c r="O787"/>
  <c r="Z1203"/>
  <c r="L380"/>
  <c r="P380"/>
  <c r="M723"/>
  <c r="L787"/>
  <c r="P787"/>
  <c r="H925"/>
  <c r="V1041"/>
  <c r="S1153"/>
  <c r="AA1153"/>
  <c r="M1153"/>
  <c r="N47"/>
  <c r="G48"/>
  <c r="V48" s="1"/>
  <c r="V150"/>
  <c r="Z47"/>
  <c r="O1048"/>
  <c r="N1203"/>
  <c r="H1041"/>
  <c r="H1146"/>
  <c r="O15"/>
  <c r="V369"/>
  <c r="AA787"/>
  <c r="O976"/>
  <c r="L1203"/>
  <c r="P1203"/>
  <c r="M15"/>
  <c r="U47"/>
  <c r="V692"/>
  <c r="V788"/>
  <c r="S976"/>
  <c r="V1049"/>
  <c r="R1048"/>
  <c r="R1153"/>
  <c r="Z1153"/>
  <c r="M1203"/>
  <c r="R1203"/>
  <c r="AA1203"/>
  <c r="AF10"/>
  <c r="N15"/>
  <c r="S15"/>
  <c r="G20"/>
  <c r="V20" s="1"/>
  <c r="V320"/>
  <c r="V334"/>
  <c r="V358"/>
  <c r="V1142"/>
  <c r="V1162"/>
  <c r="V1186"/>
  <c r="V9"/>
  <c r="O47"/>
  <c r="R193"/>
  <c r="AA193"/>
  <c r="N380"/>
  <c r="H693"/>
  <c r="V735"/>
  <c r="N976"/>
  <c r="V1204"/>
  <c r="S47"/>
  <c r="P193"/>
  <c r="R380"/>
  <c r="AA380"/>
  <c r="M976"/>
  <c r="R976"/>
  <c r="AA976"/>
  <c r="V1101"/>
  <c r="V1168"/>
  <c r="P1153"/>
  <c r="G1203"/>
  <c r="O1203"/>
  <c r="U1203"/>
  <c r="V1218"/>
  <c r="V172"/>
  <c r="V251"/>
  <c r="L193"/>
  <c r="U193"/>
  <c r="Q473"/>
  <c r="S723"/>
  <c r="V746"/>
  <c r="V880"/>
  <c r="M787"/>
  <c r="V935"/>
  <c r="V977"/>
  <c r="Z976"/>
  <c r="P976"/>
  <c r="U1153"/>
  <c r="S1203"/>
  <c r="Q16"/>
  <c r="M8"/>
  <c r="V8" s="1"/>
  <c r="P15"/>
  <c r="V31"/>
  <c r="G193"/>
  <c r="V194"/>
  <c r="V206"/>
  <c r="Z193"/>
  <c r="M193"/>
  <c r="Z380"/>
  <c r="V631"/>
  <c r="L723"/>
  <c r="Z723"/>
  <c r="V768"/>
  <c r="G787"/>
  <c r="Q787" s="1"/>
  <c r="H778"/>
  <c r="V913"/>
  <c r="Z787"/>
  <c r="V998"/>
  <c r="V1015"/>
  <c r="V1030"/>
  <c r="U976"/>
  <c r="S1048"/>
  <c r="N1153"/>
  <c r="V1192"/>
  <c r="V295"/>
  <c r="M380"/>
  <c r="Q381"/>
  <c r="V473"/>
  <c r="V380" s="1"/>
  <c r="Q692"/>
  <c r="Q746"/>
  <c r="Q924"/>
  <c r="V924"/>
  <c r="Q935"/>
  <c r="Q1101"/>
  <c r="Q150"/>
  <c r="Q320"/>
  <c r="Q631"/>
  <c r="G976"/>
  <c r="Q1015"/>
  <c r="G1153"/>
  <c r="Q1162"/>
  <c r="Q1186"/>
  <c r="Q1204"/>
  <c r="V16"/>
  <c r="Q129"/>
  <c r="V129"/>
  <c r="Q172"/>
  <c r="Q193"/>
  <c r="Q194"/>
  <c r="Q206"/>
  <c r="Q251"/>
  <c r="Q369"/>
  <c r="G723"/>
  <c r="Q768"/>
  <c r="Q788"/>
  <c r="Q880"/>
  <c r="Q913"/>
  <c r="Q977"/>
  <c r="Q998"/>
  <c r="Q1030"/>
  <c r="G1048"/>
  <c r="Q1142"/>
  <c r="Q1210"/>
  <c r="V1210"/>
  <c r="Q9"/>
  <c r="Q295"/>
  <c r="Q1049"/>
  <c r="Q31"/>
  <c r="Q334"/>
  <c r="Q358"/>
  <c r="Q735"/>
  <c r="L976"/>
  <c r="Q1041"/>
  <c r="L1153"/>
  <c r="Q1168"/>
  <c r="Q1175"/>
  <c r="Q1192"/>
  <c r="Q1218"/>
  <c r="V8" i="2" l="1"/>
  <c r="Q8"/>
  <c r="G7"/>
  <c r="Q380" i="1"/>
  <c r="H7"/>
  <c r="V15"/>
  <c r="V1203"/>
  <c r="R7"/>
  <c r="Q20"/>
  <c r="V47"/>
  <c r="Q48"/>
  <c r="Q1203"/>
  <c r="G15"/>
  <c r="Q15" s="1"/>
  <c r="V787"/>
  <c r="G47"/>
  <c r="Q47" s="1"/>
  <c r="M7"/>
  <c r="P7"/>
  <c r="S7"/>
  <c r="O7"/>
  <c r="L7"/>
  <c r="Q8"/>
  <c r="V193"/>
  <c r="N7"/>
  <c r="V1048"/>
  <c r="Q1048"/>
  <c r="V976"/>
  <c r="Q976"/>
  <c r="V723"/>
  <c r="Q723"/>
  <c r="V1153"/>
  <c r="Q1153"/>
  <c r="V7" i="2" l="1"/>
  <c r="Q7"/>
  <c r="P6"/>
  <c r="G7" i="1"/>
  <c r="P6" s="1"/>
  <c r="V7" l="1"/>
  <c r="Q7"/>
</calcChain>
</file>

<file path=xl/sharedStrings.xml><?xml version="1.0" encoding="utf-8"?>
<sst xmlns="http://schemas.openxmlformats.org/spreadsheetml/2006/main" count="4452" uniqueCount="1323">
  <si>
    <t>พื้นที่กิจกรรมก่อสร้างฝายชะลอน้ำเพื่อการอนุรักษ์ดินและน้ำ ปี 2561</t>
  </si>
  <si>
    <t>ลำดับที่</t>
  </si>
  <si>
    <t>จังหวัด</t>
  </si>
  <si>
    <t>พื้นที่ก่อสร้างฝายชะลอน้ำ (พ.ร.บ.)</t>
  </si>
  <si>
    <t>พื้นที่ก่อสร้างฝายชะลอน้ำ (ปรับเปลี่ยนพื้นที่)</t>
  </si>
  <si>
    <t>พื้นที่พร้อมดำเนินการได้ทันที</t>
  </si>
  <si>
    <t>สรุปรวม</t>
  </si>
  <si>
    <t>งบประมาณ (บาท)</t>
  </si>
  <si>
    <t>หมู่บ้าน</t>
  </si>
  <si>
    <t>พิกัด</t>
  </si>
  <si>
    <r>
      <t>ขนาดฝาย (</t>
    </r>
    <r>
      <rPr>
        <b/>
        <sz val="16"/>
        <color theme="1"/>
        <rFont val="Wingdings"/>
        <charset val="2"/>
      </rPr>
      <t>ü</t>
    </r>
    <r>
      <rPr>
        <b/>
        <sz val="16"/>
        <color theme="1"/>
        <rFont val="TH SarabunPSK"/>
        <family val="2"/>
      </rPr>
      <t>)</t>
    </r>
  </si>
  <si>
    <t>สถานที่</t>
  </si>
  <si>
    <t>อำเภอ</t>
  </si>
  <si>
    <t>ตำบล</t>
  </si>
  <si>
    <t xml:space="preserve">จำนวน </t>
  </si>
  <si>
    <t>จำนวน</t>
  </si>
  <si>
    <t>พื้นที่ดำเนินการ</t>
  </si>
  <si>
    <t>ความกว้าง</t>
  </si>
  <si>
    <t>ยกเลิก</t>
  </si>
  <si>
    <t>เพิ่ม</t>
  </si>
  <si>
    <t>ทั้งหมด</t>
  </si>
  <si>
    <t xml:space="preserve">งบลงทุน </t>
  </si>
  <si>
    <t>งบดำเนินงาน</t>
  </si>
  <si>
    <t>(แห่ง)</t>
  </si>
  <si>
    <t>E</t>
  </si>
  <si>
    <t>N</t>
  </si>
  <si>
    <t>Zone</t>
  </si>
  <si>
    <t>2.0-3.9 ม.</t>
  </si>
  <si>
    <t>4.0-5.0 ม.</t>
  </si>
  <si>
    <t>รวมจังหวัด</t>
  </si>
  <si>
    <t>สำนักงานพัฒนาที่ดินเขต 1</t>
  </si>
  <si>
    <t>สระบุรี</t>
  </si>
  <si>
    <t>มวกเหล็ก</t>
  </si>
  <si>
    <t>หนองย่างเสือ</t>
  </si>
  <si>
    <t>เขาสวอง</t>
  </si>
  <si>
    <t>หนองจอก</t>
  </si>
  <si>
    <t>ü</t>
  </si>
  <si>
    <t>หนองผักหนอก</t>
  </si>
  <si>
    <t>ซับมะกรูด</t>
  </si>
  <si>
    <t>สำนักงานพัฒนาที่ดินเขต 2</t>
  </si>
  <si>
    <t>ฉะเชิงเทรา</t>
  </si>
  <si>
    <t>สนามชัยเขต</t>
  </si>
  <si>
    <t>ลาดกระทิง</t>
  </si>
  <si>
    <t>ยกเลิก10 แห่ง ย้าย         จ.ระนอง</t>
  </si>
  <si>
    <t>ท่าตะเกียบ</t>
  </si>
  <si>
    <t>คลองตะเกรา</t>
  </si>
  <si>
    <t>จันทบุรี</t>
  </si>
  <si>
    <t>ท่าใหม่</t>
  </si>
  <si>
    <t>ทุ่งเบญจา</t>
  </si>
  <si>
    <t xml:space="preserve">                                          </t>
  </si>
  <si>
    <t>เขายายเปรื่อง</t>
  </si>
  <si>
    <t xml:space="preserve">47 P </t>
  </si>
  <si>
    <t>หนองน้ำใส</t>
  </si>
  <si>
    <t>ทุ่งใหญ่</t>
  </si>
  <si>
    <t>แก่งหางแมว</t>
  </si>
  <si>
    <t>เขาวงกต</t>
  </si>
  <si>
    <t>มะขาม</t>
  </si>
  <si>
    <t>วังแซ้ม</t>
  </si>
  <si>
    <t>48 P</t>
  </si>
  <si>
    <t>โป่งน้ำร้อน</t>
  </si>
  <si>
    <t>หนองตาคง</t>
  </si>
  <si>
    <t>โพธิ์</t>
  </si>
  <si>
    <t>ยกเลิก 2</t>
  </si>
  <si>
    <t>ทับไทร</t>
  </si>
  <si>
    <t>ทุ่งม่วง</t>
  </si>
  <si>
    <t>เพิ่ม 2 แห่งแทนหนองตาคง</t>
  </si>
  <si>
    <t>เขาคิชฌกูฏ</t>
  </si>
  <si>
    <t>ตะเคียนทอง</t>
  </si>
  <si>
    <t>ชำเคราะห์</t>
  </si>
  <si>
    <t>ชลบุรี</t>
  </si>
  <si>
    <t>บ่อทอง</t>
  </si>
  <si>
    <t>พลวงทอง</t>
  </si>
  <si>
    <t>หมู่ที่ 1</t>
  </si>
  <si>
    <t>หมู่ที่ 2</t>
  </si>
  <si>
    <t>หมู่ที่ 4</t>
  </si>
  <si>
    <t>หมูที่ 4</t>
  </si>
  <si>
    <t>บางละมุง</t>
  </si>
  <si>
    <t>ห้วยใหญ่</t>
  </si>
  <si>
    <t>หมู่ที่ 13</t>
  </si>
  <si>
    <t>หมู่ที่ 11</t>
  </si>
  <si>
    <t>เขาไม้แก้ว</t>
  </si>
  <si>
    <t>หมู่ที่ 5</t>
  </si>
  <si>
    <t>สัตหีบ</t>
  </si>
  <si>
    <t>นาจอมเทียน</t>
  </si>
  <si>
    <t>หมู่ที่ 6</t>
  </si>
  <si>
    <t>สำนักงานพัฒนาที่ดินเขต 3</t>
  </si>
  <si>
    <t>ชัยภูมิ</t>
  </si>
  <si>
    <t>คอนสวรรค์</t>
  </si>
  <si>
    <t>โคกมั่งงอย</t>
  </si>
  <si>
    <t>โสกกแดง</t>
  </si>
  <si>
    <t>สระแก้ว</t>
  </si>
  <si>
    <t>ยกเลิก 1</t>
  </si>
  <si>
    <t>หนองโน</t>
  </si>
  <si>
    <t>บ้านโสก</t>
  </si>
  <si>
    <t>โสก</t>
  </si>
  <si>
    <t>เพิ่ม 2 แทน คอนสวรรค์</t>
  </si>
  <si>
    <t>หนองขาม</t>
  </si>
  <si>
    <t>ดอนไผ่ผำ</t>
  </si>
  <si>
    <t>เกษตรสมบูรณ์</t>
  </si>
  <si>
    <t>หนองข่า</t>
  </si>
  <si>
    <t>ท่อคล้อ</t>
  </si>
  <si>
    <t>ท่าคร้อ</t>
  </si>
  <si>
    <t>บ้านเดื่อ</t>
  </si>
  <si>
    <t>นาสีดา</t>
  </si>
  <si>
    <t>บ้านยาง</t>
  </si>
  <si>
    <t>หนองแต้</t>
  </si>
  <si>
    <t>ยกเลิก 4</t>
  </si>
  <si>
    <t>บ้านเป้า</t>
  </si>
  <si>
    <t>โนนสัง</t>
  </si>
  <si>
    <t>เพิ่ม 1 แทน โคกมั่งงอย</t>
  </si>
  <si>
    <t>หนองโพนทอง</t>
  </si>
  <si>
    <t>สารจอดเก่า</t>
  </si>
  <si>
    <t>เพิ่ม 3 แทน ถ้ำวัวแดง</t>
  </si>
  <si>
    <t>สระโพนทอง</t>
  </si>
  <si>
    <t>หนองคู</t>
  </si>
  <si>
    <t>เพิ่ม 2 แทน หนองค่า</t>
  </si>
  <si>
    <t>โนนกอก</t>
  </si>
  <si>
    <t>เปือย</t>
  </si>
  <si>
    <t>เพิ่ม 2 แทน บ้านเดื่อ</t>
  </si>
  <si>
    <t>คอนสาร</t>
  </si>
  <si>
    <t>ทุ่งนาเลา</t>
  </si>
  <si>
    <t>สวนงาม</t>
  </si>
  <si>
    <t>น้ำพุหินลาด</t>
  </si>
  <si>
    <t>ยกเลิก 5</t>
  </si>
  <si>
    <t>โนนหัวนา</t>
  </si>
  <si>
    <t>ทุ่งพระ</t>
  </si>
  <si>
    <t>หัวปลวกแหลม</t>
  </si>
  <si>
    <t>ห้วยยาง</t>
  </si>
  <si>
    <t>ป่าว่าน</t>
  </si>
  <si>
    <t>เพิ่ม 2 แทน ท่าใหญ่</t>
  </si>
  <si>
    <t>โนนคูณ</t>
  </si>
  <si>
    <t>โนนสง่า</t>
  </si>
  <si>
    <t>ดงบัง</t>
  </si>
  <si>
    <t>ท่าขอนแดง</t>
  </si>
  <si>
    <t>เพิ่ม 1 แทน บ้านยาง</t>
  </si>
  <si>
    <t>หนองบัวแดง</t>
  </si>
  <si>
    <t>ท่าใหญ่</t>
  </si>
  <si>
    <t>โนนศรีทอง</t>
  </si>
  <si>
    <t>ถ้ำวัวแดง</t>
  </si>
  <si>
    <t>หนองหอยปัง</t>
  </si>
  <si>
    <t>ยกเลิก 3</t>
  </si>
  <si>
    <t>ภักดีชุมพล</t>
  </si>
  <si>
    <t>วังทอง</t>
  </si>
  <si>
    <t>ปรางค์มะค่า</t>
  </si>
  <si>
    <t>ห้วยร่วม</t>
  </si>
  <si>
    <t>เจาทอง</t>
  </si>
  <si>
    <t>ลาดพัฒนา</t>
  </si>
  <si>
    <t>บ้านเจียง</t>
  </si>
  <si>
    <t>โนนศิลา</t>
  </si>
  <si>
    <t>คลองไทร</t>
  </si>
  <si>
    <t>เพิ่ม 1 แทน หนองบัวบาน</t>
  </si>
  <si>
    <t>แหลมทอง</t>
  </si>
  <si>
    <t>วังตะกู</t>
  </si>
  <si>
    <t>เพิ่ม 2 แทน ห้วยบง</t>
  </si>
  <si>
    <t>เมือง</t>
  </si>
  <si>
    <t>ห้วยบง</t>
  </si>
  <si>
    <t>หินกอง</t>
  </si>
  <si>
    <t>ห้วยต้อน</t>
  </si>
  <si>
    <t>ชีลองกลาง 1</t>
  </si>
  <si>
    <t>เพิ่ม 6 แทน หนองขาม+</t>
  </si>
  <si>
    <t>ชีลองกลาง 2</t>
  </si>
  <si>
    <t>ชีลองกลาง 3</t>
  </si>
  <si>
    <t>ชีลองกลาง 4</t>
  </si>
  <si>
    <t>ชีลองกลาง 5</t>
  </si>
  <si>
    <t>ชีลองกลาง 6</t>
  </si>
  <si>
    <t>หนองนาแซง</t>
  </si>
  <si>
    <t>โนนอดน้อย</t>
  </si>
  <si>
    <t>เพิ่ม 3 แทน บ้านยาง</t>
  </si>
  <si>
    <t>จัตุรัส</t>
  </si>
  <si>
    <t>บ้านขาม</t>
  </si>
  <si>
    <t>ใหม่นาดี</t>
  </si>
  <si>
    <t>กุดน้ำใส</t>
  </si>
  <si>
    <t>สำโรงโคก</t>
  </si>
  <si>
    <t>หนองโดน</t>
  </si>
  <si>
    <t>หนองพันก๊ก</t>
  </si>
  <si>
    <t>หนองบัวบาน</t>
  </si>
  <si>
    <t>หนองบัวระเหว</t>
  </si>
  <si>
    <t>โคกสะอาด</t>
  </si>
  <si>
    <t>ห้วยแย้</t>
  </si>
  <si>
    <t>แจ้งใหญ่</t>
  </si>
  <si>
    <t>แจ้งใหญ่ 1</t>
  </si>
  <si>
    <t>แจ้งใหญ่ 2</t>
  </si>
  <si>
    <t>โนนสมบูรณ์</t>
  </si>
  <si>
    <t>วังตะเฆ่</t>
  </si>
  <si>
    <t>หัวสะพาน</t>
  </si>
  <si>
    <t>โนนสำราญ</t>
  </si>
  <si>
    <t>ภูเขียว</t>
  </si>
  <si>
    <t>กวางโจน</t>
  </si>
  <si>
    <t>บัวผักเกวียน</t>
  </si>
  <si>
    <t>เพิ่ม 2 แทน วังตะเฆ่</t>
  </si>
  <si>
    <t>บ้านเขว้า</t>
  </si>
  <si>
    <t>ภูแลนดา</t>
  </si>
  <si>
    <t>โนนเหลี่ยม</t>
  </si>
  <si>
    <t>เพิ่ม 4 แทน ทุ่งพระ</t>
  </si>
  <si>
    <t>ป่าปอแดง</t>
  </si>
  <si>
    <t>บำเหน็จณรงค์</t>
  </si>
  <si>
    <t>โคกเพชรพัฒนา</t>
  </si>
  <si>
    <t>เพิ่ม 1 แทน บ้านขาม</t>
  </si>
  <si>
    <t>เทพสถิต</t>
  </si>
  <si>
    <t>บ้านไร่</t>
  </si>
  <si>
    <t>คลองใหญ่</t>
  </si>
  <si>
    <t>เพิ่ม 1 แทน หนองโดน</t>
  </si>
  <si>
    <t>นางยางกลัก</t>
  </si>
  <si>
    <t>โคกอนุ 1</t>
  </si>
  <si>
    <t>เพิ่ม 2 แทน โคกสะอาด</t>
  </si>
  <si>
    <t>โคกอนุ 2</t>
  </si>
  <si>
    <t>ห้วยยายจิ๋ว</t>
  </si>
  <si>
    <t>ประดู่งาม</t>
  </si>
  <si>
    <t>โคกรัง</t>
  </si>
  <si>
    <t>คลองสระแก้ว</t>
  </si>
  <si>
    <t>คลองสระแก้ว 2</t>
  </si>
  <si>
    <t>เนินสง่า</t>
  </si>
  <si>
    <t>รังงาม</t>
  </si>
  <si>
    <t>บุฝ้าย</t>
  </si>
  <si>
    <t>เพิ่ม 2 แทน เจาทอง</t>
  </si>
  <si>
    <t>แก้งคร้อ</t>
  </si>
  <si>
    <t>นาหนองทุ่ม</t>
  </si>
  <si>
    <t>นาแกเหนือ</t>
  </si>
  <si>
    <t>เพิ่ม 1 แทน เจาทอง</t>
  </si>
  <si>
    <t>บุรีรัมย์</t>
  </si>
  <si>
    <t>ยกเลิก 1 แห่ง</t>
  </si>
  <si>
    <t>ละหานทราย</t>
  </si>
  <si>
    <t>สำโรงใหม่</t>
  </si>
  <si>
    <t>โคกตาด้วง</t>
  </si>
  <si>
    <t>สันติสุข</t>
  </si>
  <si>
    <t>ปะคำ</t>
  </si>
  <si>
    <t>โคกมะม่วง</t>
  </si>
  <si>
    <t>เริงทรัพย์</t>
  </si>
  <si>
    <t>ทรายทอง</t>
  </si>
  <si>
    <t>บ้านกรวด</t>
  </si>
  <si>
    <t>หนองไม้งาม</t>
  </si>
  <si>
    <t>นางรอง</t>
  </si>
  <si>
    <t>หัวถนน</t>
  </si>
  <si>
    <t>นาใหม่</t>
  </si>
  <si>
    <t>ชุมแสง</t>
  </si>
  <si>
    <t>โคกตะคร้อ</t>
  </si>
  <si>
    <t>หนองโบสถ์</t>
  </si>
  <si>
    <t>โคกพลวง</t>
  </si>
  <si>
    <t>ลำปลายมาศ</t>
  </si>
  <si>
    <t>เมืองแฝก</t>
  </si>
  <si>
    <t>กระสัง</t>
  </si>
  <si>
    <t>สูงเนิน</t>
  </si>
  <si>
    <t>ตะแบก</t>
  </si>
  <si>
    <t>บ้านจาน</t>
  </si>
  <si>
    <t>ประโคนชัย</t>
  </si>
  <si>
    <t>เขาคอก</t>
  </si>
  <si>
    <t>โนนสว่าง</t>
  </si>
  <si>
    <t>สุรินทร์</t>
  </si>
  <si>
    <t>เพิ่มเติม 1 แห่ง</t>
  </si>
  <si>
    <t xml:space="preserve">เมือง </t>
  </si>
  <si>
    <t>ตระแสง</t>
  </si>
  <si>
    <t>อังกราว</t>
  </si>
  <si>
    <t>332638</t>
  </si>
  <si>
    <t>1671645</t>
  </si>
  <si>
    <t>แทน จ.บุรีรัมย์</t>
  </si>
  <si>
    <t>สวาย</t>
  </si>
  <si>
    <t>322475</t>
  </si>
  <si>
    <t>1634727</t>
  </si>
  <si>
    <t>เพิ่ม 1 แทน เมืองแฝก</t>
  </si>
  <si>
    <t>ปอยเดิน</t>
  </si>
  <si>
    <t>323547</t>
  </si>
  <si>
    <t>1620123</t>
  </si>
  <si>
    <t>ตะเปรียงจรัง</t>
  </si>
  <si>
    <t>320257</t>
  </si>
  <si>
    <t>1636513</t>
  </si>
  <si>
    <t>สังขะ</t>
  </si>
  <si>
    <t>ทับทัน</t>
  </si>
  <si>
    <t>กระชาย</t>
  </si>
  <si>
    <t>369145</t>
  </si>
  <si>
    <t>1621216</t>
  </si>
  <si>
    <t xml:space="preserve">ศีขรภูมิ </t>
  </si>
  <si>
    <t>คาละแมะ</t>
  </si>
  <si>
    <t>370924</t>
  </si>
  <si>
    <t>1667867</t>
  </si>
  <si>
    <t>ตรึม</t>
  </si>
  <si>
    <t>กุดทอง</t>
  </si>
  <si>
    <t>371549</t>
  </si>
  <si>
    <t>1662269</t>
  </si>
  <si>
    <t xml:space="preserve">บัวเชด </t>
  </si>
  <si>
    <t xml:space="preserve">จรัส </t>
  </si>
  <si>
    <t>ตะเมียงคล็อง</t>
  </si>
  <si>
    <t>387206</t>
  </si>
  <si>
    <t>1601736</t>
  </si>
  <si>
    <t>สำโรงทาบ</t>
  </si>
  <si>
    <t>หนองฮะ</t>
  </si>
  <si>
    <t>ขอนแก่น</t>
  </si>
  <si>
    <t>382422</t>
  </si>
  <si>
    <t>1667932</t>
  </si>
  <si>
    <t>ปราสาท</t>
  </si>
  <si>
    <t xml:space="preserve">กันตวจระมวล </t>
  </si>
  <si>
    <t>โคกเพชร</t>
  </si>
  <si>
    <t>342944</t>
  </si>
  <si>
    <t>1617624</t>
  </si>
  <si>
    <t xml:space="preserve">บ้านพลวง </t>
  </si>
  <si>
    <t>พลวงน้อย</t>
  </si>
  <si>
    <t>384884</t>
  </si>
  <si>
    <t>1613480</t>
  </si>
  <si>
    <t>จอมพระ</t>
  </si>
  <si>
    <t>ปะ</t>
  </si>
  <si>
    <t>352850</t>
  </si>
  <si>
    <t>1668871</t>
  </si>
  <si>
    <t>บุแกรง</t>
  </si>
  <si>
    <t>ว่าน</t>
  </si>
  <si>
    <t>366180</t>
  </si>
  <si>
    <t>1678903</t>
  </si>
  <si>
    <t>รัตนบุรี</t>
  </si>
  <si>
    <t>น้ำเขียว</t>
  </si>
  <si>
    <t>โนนขวาว</t>
  </si>
  <si>
    <t>367906</t>
  </si>
  <si>
    <t>1695360</t>
  </si>
  <si>
    <t xml:space="preserve">สนม </t>
  </si>
  <si>
    <t>โพนโก</t>
  </si>
  <si>
    <t>368393</t>
  </si>
  <si>
    <t>1685506</t>
  </si>
  <si>
    <t>หนองระฆัง</t>
  </si>
  <si>
    <t>367653</t>
  </si>
  <si>
    <t>1677771</t>
  </si>
  <si>
    <t>โนนนารายณ์</t>
  </si>
  <si>
    <t>โนน</t>
  </si>
  <si>
    <t>โนนจาน</t>
  </si>
  <si>
    <t>380095</t>
  </si>
  <si>
    <t>1678757</t>
  </si>
  <si>
    <t>หนองหลวง</t>
  </si>
  <si>
    <t>โนนสั้น</t>
  </si>
  <si>
    <t>383586</t>
  </si>
  <si>
    <t>1685638</t>
  </si>
  <si>
    <t>ระเวียง</t>
  </si>
  <si>
    <t>ม่วงหวาน</t>
  </si>
  <si>
    <t>380466</t>
  </si>
  <si>
    <t>1684480</t>
  </si>
  <si>
    <t>เขวาสินรินทร์</t>
  </si>
  <si>
    <t>บึง</t>
  </si>
  <si>
    <t>เฉนียง</t>
  </si>
  <si>
    <t>1672602</t>
  </si>
  <si>
    <t>นครราชสีมา</t>
  </si>
  <si>
    <t xml:space="preserve">ครบุรี </t>
  </si>
  <si>
    <t>แชะ</t>
  </si>
  <si>
    <t>โนนกุ่ม</t>
  </si>
  <si>
    <t>โนนทอง</t>
  </si>
  <si>
    <t>ด่านขุนทด</t>
  </si>
  <si>
    <t>หนองบัวตะเกียด</t>
  </si>
  <si>
    <t>ไร่แหลมทอง</t>
  </si>
  <si>
    <t>บัวใหญ่</t>
  </si>
  <si>
    <t>บุไทย</t>
  </si>
  <si>
    <t>ดงสว่าง</t>
  </si>
  <si>
    <t>โนนสูง</t>
  </si>
  <si>
    <t>หลุมข้าว</t>
  </si>
  <si>
    <t>ท่ากระสัง</t>
  </si>
  <si>
    <t>โนนไทย</t>
  </si>
  <si>
    <t>โคกพรม 1</t>
  </si>
  <si>
    <t>โคกพรม 2</t>
  </si>
  <si>
    <t>โคกพรม 3</t>
  </si>
  <si>
    <t>ห้วยแถลง</t>
  </si>
  <si>
    <t>งิ้ว</t>
  </si>
  <si>
    <t>ดอนทะยูง</t>
  </si>
  <si>
    <t>ชุมพวง</t>
  </si>
  <si>
    <t xml:space="preserve">ประสุข </t>
  </si>
  <si>
    <t>ขุ่นร่ม</t>
  </si>
  <si>
    <t>หนองหลัก</t>
  </si>
  <si>
    <t>ขุ่นละคร</t>
  </si>
  <si>
    <t xml:space="preserve">สูงเนิน </t>
  </si>
  <si>
    <t>ดอกกอก</t>
  </si>
  <si>
    <t>มะเกลือใหม่</t>
  </si>
  <si>
    <t>อ่างแก้ว</t>
  </si>
  <si>
    <t>มะเกลือเก่า</t>
  </si>
  <si>
    <t>บุตาสงค์</t>
  </si>
  <si>
    <t>เฉลิมพระเกียรติ</t>
  </si>
  <si>
    <t>พระพุทธ</t>
  </si>
  <si>
    <t>ใหญ่</t>
  </si>
  <si>
    <t>กันผม</t>
  </si>
  <si>
    <t>สำนักงานพัฒนาที่ดินเขต 5</t>
  </si>
  <si>
    <t>หนองคาย</t>
  </si>
  <si>
    <t>สระใคร</t>
  </si>
  <si>
    <t>บ้านฝาง</t>
  </si>
  <si>
    <t>โนนดู่</t>
  </si>
  <si>
    <t>พระธาตุบังพวน</t>
  </si>
  <si>
    <t>โคกคำ</t>
  </si>
  <si>
    <t>สังคม</t>
  </si>
  <si>
    <t>บ้านม่วง</t>
  </si>
  <si>
    <t>ห้วยทอน,สาวแล</t>
  </si>
  <si>
    <t>เฝ้าไร่</t>
  </si>
  <si>
    <t>เลิศไมตรี</t>
  </si>
  <si>
    <t>ศรีวิไล</t>
  </si>
  <si>
    <t>48 Q</t>
  </si>
  <si>
    <t>เพิ่ม 6 แทน บ้านฝาง+พระ</t>
  </si>
  <si>
    <t>ธาตุบังพวน+บ้านม่วง</t>
  </si>
  <si>
    <t>วังไฮ</t>
  </si>
  <si>
    <t>ภูผาม่าน</t>
  </si>
  <si>
    <t>ซำภูทอง</t>
  </si>
  <si>
    <t>47Q</t>
  </si>
  <si>
    <t>เพิ่ม 1 แทน ลอมคอม</t>
  </si>
  <si>
    <t>นาน้ำซำ</t>
  </si>
  <si>
    <t>ห้วยม่วง</t>
  </si>
  <si>
    <t>ห้วยซ้อ</t>
  </si>
  <si>
    <t>เพิ่ม 3 แทน บ้านค้อ</t>
  </si>
  <si>
    <t>ทรัพย์สมบูรณ์</t>
  </si>
  <si>
    <t>ห้วยเต้ย</t>
  </si>
  <si>
    <t>ชุมแพ</t>
  </si>
  <si>
    <t>นาเพียง</t>
  </si>
  <si>
    <t>พล</t>
  </si>
  <si>
    <t>ลอมคอม</t>
  </si>
  <si>
    <t>เปือยน้อย</t>
  </si>
  <si>
    <t>ขอนแก่นน้อย</t>
  </si>
  <si>
    <t>48Q</t>
  </si>
  <si>
    <t>บ้านไผ่</t>
  </si>
  <si>
    <t>บ้านลาน</t>
  </si>
  <si>
    <t>กุดเชือก</t>
  </si>
  <si>
    <t>เพิ่ม 2 แทน นาเพียง</t>
  </si>
  <si>
    <t>กระนวน</t>
  </si>
  <si>
    <t>ห้วยโจด</t>
  </si>
  <si>
    <t>ดูนสาด</t>
  </si>
  <si>
    <t>เพิ่ม 2 แทน แวงใหญ่</t>
  </si>
  <si>
    <t>แวงใหญ่</t>
  </si>
  <si>
    <t>แวงน้อย</t>
  </si>
  <si>
    <t>ละหานนา</t>
  </si>
  <si>
    <t>หญ้าคา</t>
  </si>
  <si>
    <t>เพิ่ม 3 แทน นาคำ</t>
  </si>
  <si>
    <t>หนองสองห้อง</t>
  </si>
  <si>
    <t>ดอนดู่</t>
  </si>
  <si>
    <t>สีชมพู</t>
  </si>
  <si>
    <t>ซำยาง</t>
  </si>
  <si>
    <t>ร่องกอง</t>
  </si>
  <si>
    <t>เพิ่ม 4 แทน ซำสูง+ดอนดู่+</t>
  </si>
  <si>
    <t>แวงน้อย+ห้วยโจค</t>
  </si>
  <si>
    <t>ซำสูง</t>
  </si>
  <si>
    <t>โคกโพธิ์ไชย</t>
  </si>
  <si>
    <t>บ้านโคก</t>
  </si>
  <si>
    <t>หนองเรือ</t>
  </si>
  <si>
    <t>เวียงเก่า</t>
  </si>
  <si>
    <t>เมืองเก่าพัฒนา</t>
  </si>
  <si>
    <t>หนองบัว</t>
  </si>
  <si>
    <t>เพิ่ม 1 แทน บ้านโคก</t>
  </si>
  <si>
    <t>โคกม่วง</t>
  </si>
  <si>
    <t>มัญจาคีรี</t>
  </si>
  <si>
    <t>นางาม</t>
  </si>
  <si>
    <t>บ้านค้อ</t>
  </si>
  <si>
    <t>สาวะถี</t>
  </si>
  <si>
    <t>โนนกู่</t>
  </si>
  <si>
    <t>เพิ่ม 4 แทน โนนทอง+นางาม</t>
  </si>
  <si>
    <t>บ้านหว้า</t>
  </si>
  <si>
    <t xml:space="preserve">ยกเลิก 2 </t>
  </si>
  <si>
    <t>อุบลรัตน์</t>
  </si>
  <si>
    <t>นาคำ</t>
  </si>
  <si>
    <t>บ้านแฮด</t>
  </si>
  <si>
    <t>หนองแซง</t>
  </si>
  <si>
    <t>เขาสวนกวาง</t>
  </si>
  <si>
    <t>นางิ้ว</t>
  </si>
  <si>
    <t>โนนสวรรค์</t>
  </si>
  <si>
    <t>เพิ่ม 4 แทน บ้านหว้า+</t>
  </si>
  <si>
    <t>อุดรธานี</t>
  </si>
  <si>
    <t>กุมภวาปี</t>
  </si>
  <si>
    <t>ท่าลี่</t>
  </si>
  <si>
    <t>พันดอน</t>
  </si>
  <si>
    <t>หนองผึ้ง</t>
  </si>
  <si>
    <t>หนองไฮ</t>
  </si>
  <si>
    <t>ห้วยเจริญ</t>
  </si>
  <si>
    <t>ดงมะกรูด</t>
  </si>
  <si>
    <t>ห้วยสำราญ</t>
  </si>
  <si>
    <t>บ้านผือ</t>
  </si>
  <si>
    <t>ข้าวสาร</t>
  </si>
  <si>
    <t>ดอนหอ</t>
  </si>
  <si>
    <t>เพิ่ม 4 แทน บ้านผือ</t>
  </si>
  <si>
    <t>กุดจับ</t>
  </si>
  <si>
    <t>ขอนยูง</t>
  </si>
  <si>
    <t>น้อยลำภู</t>
  </si>
  <si>
    <t>หนองวัวซอ</t>
  </si>
  <si>
    <t>หนองอ้อ</t>
  </si>
  <si>
    <t>หนองแสง</t>
  </si>
  <si>
    <t>ทับกุง</t>
  </si>
  <si>
    <t>คำหว้าทอง</t>
  </si>
  <si>
    <t>แสงสว่าง</t>
  </si>
  <si>
    <t>โคกสว่าง</t>
  </si>
  <si>
    <t>เพิ่ม 2 แทน แสงสว่าง</t>
  </si>
  <si>
    <t>โนนสะอาด</t>
  </si>
  <si>
    <t>โคกกลาง</t>
  </si>
  <si>
    <t>หนองแสงตาดโตน</t>
  </si>
  <si>
    <t>โนนน้ำเกลี้ยง</t>
  </si>
  <si>
    <t>คำเต้าแก้ว</t>
  </si>
  <si>
    <t>เพิ่ม 4 แทน โนนสะอาด</t>
  </si>
  <si>
    <t>ทมนางาม</t>
  </si>
  <si>
    <t>ทมป่าข่า</t>
  </si>
  <si>
    <t>ค้อน้อย</t>
  </si>
  <si>
    <t>บุ่งแก้ว</t>
  </si>
  <si>
    <t>หนองแปน</t>
  </si>
  <si>
    <t>หนองโก</t>
  </si>
  <si>
    <t>มหาสารคาม</t>
  </si>
  <si>
    <t>กุดรัง</t>
  </si>
  <si>
    <t>เลิงแฝก</t>
  </si>
  <si>
    <t>บ่อแก</t>
  </si>
  <si>
    <t>หนองแวง</t>
  </si>
  <si>
    <t>เพิ่ม 1 แทน เลิงแฝก</t>
  </si>
  <si>
    <t>บรบือ</t>
  </si>
  <si>
    <t>วังใหม่</t>
  </si>
  <si>
    <t>หญ้าขาว</t>
  </si>
  <si>
    <t>โนนแดง</t>
  </si>
  <si>
    <t>วังใหม่พัฒนา</t>
  </si>
  <si>
    <t>นาเชือก</t>
  </si>
  <si>
    <t>หนองกุง</t>
  </si>
  <si>
    <t>หัวหนอง</t>
  </si>
  <si>
    <t>สำโรง</t>
  </si>
  <si>
    <t>ปอพาน</t>
  </si>
  <si>
    <t>โนนแร่</t>
  </si>
  <si>
    <t>เชียงยืน</t>
  </si>
  <si>
    <t>โพนทอง</t>
  </si>
  <si>
    <t>โพน</t>
  </si>
  <si>
    <t>โคกสูง</t>
  </si>
  <si>
    <t>เพิ่ม 1 แทน โนนแดง</t>
  </si>
  <si>
    <t>นาดูน</t>
  </si>
  <si>
    <t>วาปีปทุม</t>
  </si>
  <si>
    <t>นาข่า</t>
  </si>
  <si>
    <t>โคกเต่า</t>
  </si>
  <si>
    <t>กันทรวิชัย</t>
  </si>
  <si>
    <t>กุดใส้จ่อ</t>
  </si>
  <si>
    <t>กุกใส้จ่อ</t>
  </si>
  <si>
    <t>เพิ่ม 3 แทน ขามเฒ่าพัฒนา+</t>
  </si>
  <si>
    <t>ศรีสุข+มะค่า</t>
  </si>
  <si>
    <t>ขามเฒ่าพัฒนา</t>
  </si>
  <si>
    <t>หินลาด</t>
  </si>
  <si>
    <t>ศรีสุข</t>
  </si>
  <si>
    <t>มะค่า</t>
  </si>
  <si>
    <t>หนองกุด</t>
  </si>
  <si>
    <t>ยางสีสุราช</t>
  </si>
  <si>
    <t>นาภู</t>
  </si>
  <si>
    <t>หนองบัวชุม</t>
  </si>
  <si>
    <t>เพิ่ม 2 แทน นาดูน</t>
  </si>
  <si>
    <t>กาฬสินธ์</t>
  </si>
  <si>
    <t>คำม่วง</t>
  </si>
  <si>
    <t>นาบอน</t>
  </si>
  <si>
    <t>สมเด็จ</t>
  </si>
  <si>
    <t>ศรีสมเด็จ</t>
  </si>
  <si>
    <t>สร้างแก้ว</t>
  </si>
  <si>
    <t>เพิ่ม 1 แทน นาบอน</t>
  </si>
  <si>
    <t>นาคู</t>
  </si>
  <si>
    <t>บ่อแก้ว</t>
  </si>
  <si>
    <t>เขาวง</t>
  </si>
  <si>
    <t>กุดสิมคุ้มใหม่</t>
  </si>
  <si>
    <t>สงเปลือย</t>
  </si>
  <si>
    <t>เพิ่ม 2 แทน บ่อแก้ว+</t>
  </si>
  <si>
    <t>ดอนจาน</t>
  </si>
  <si>
    <t>หนองแคน</t>
  </si>
  <si>
    <t>หนองกุงศรี</t>
  </si>
  <si>
    <t>หนองสรวง</t>
  </si>
  <si>
    <t>นาบง</t>
  </si>
  <si>
    <t>โคกเครือ</t>
  </si>
  <si>
    <t>กลางหมื่น</t>
  </si>
  <si>
    <t>นาจารย์</t>
  </si>
  <si>
    <t>แก่งนาขาม</t>
  </si>
  <si>
    <t>สกลนคร</t>
  </si>
  <si>
    <t>โพนนาแก้ว</t>
  </si>
  <si>
    <t>นาแก้ว</t>
  </si>
  <si>
    <t>สร้างฝาก</t>
  </si>
  <si>
    <t>เทพนิมิตร</t>
  </si>
  <si>
    <t>48 N</t>
  </si>
  <si>
    <t>นาตงวัฒนา</t>
  </si>
  <si>
    <t>เพิ่ม 3 แทน นาแก้ว</t>
  </si>
  <si>
    <t>วานรนิวาส</t>
  </si>
  <si>
    <t>กุดเรือคำ</t>
  </si>
  <si>
    <t>คำตากล้า</t>
  </si>
  <si>
    <t>นาแต้</t>
  </si>
  <si>
    <t>กุดบาก</t>
  </si>
  <si>
    <t>นาม่อง</t>
  </si>
  <si>
    <t>โนนทรายคำ</t>
  </si>
  <si>
    <t>โพนงาม</t>
  </si>
  <si>
    <t>นาขาม</t>
  </si>
  <si>
    <t>เจริญศิลป์</t>
  </si>
  <si>
    <t>สว่างแดนดิน</t>
  </si>
  <si>
    <t>ค้อใต้</t>
  </si>
  <si>
    <t>วาริชภูมิ</t>
  </si>
  <si>
    <t>คำบ่อ</t>
  </si>
  <si>
    <t>ส่องดาว</t>
  </si>
  <si>
    <t>ท่าศิลา</t>
  </si>
  <si>
    <t>คำก้าว</t>
  </si>
  <si>
    <t>เพิ่ม 3 แทน เจริญศิลป์+</t>
  </si>
  <si>
    <t>ชัยชนะ</t>
  </si>
  <si>
    <t>ค้อใต้+คำบ่อ</t>
  </si>
  <si>
    <t>กุสุมาลย์</t>
  </si>
  <si>
    <t>นาโพธิ์</t>
  </si>
  <si>
    <t>นาโพธิ์น้อย</t>
  </si>
  <si>
    <t>เพิ่ม 1 แทน นาแก้ว</t>
  </si>
  <si>
    <t>หนองบัวลำภู</t>
  </si>
  <si>
    <t>ห้วยทราย</t>
  </si>
  <si>
    <t>นากลาง</t>
  </si>
  <si>
    <t>อุทัยสวรรค์</t>
  </si>
  <si>
    <t>หนองไพบูลย์</t>
  </si>
  <si>
    <t>วังประทุม</t>
  </si>
  <si>
    <t>หนองด้วง</t>
  </si>
  <si>
    <t>กุดแห่</t>
  </si>
  <si>
    <t>ป่าแดงงาม</t>
  </si>
  <si>
    <t>สนามชัย</t>
  </si>
  <si>
    <t>ฝายแดง</t>
  </si>
  <si>
    <t>ดงสวรรค์</t>
  </si>
  <si>
    <t>ห้วยหวาน</t>
  </si>
  <si>
    <t>พนาวัลย์</t>
  </si>
  <si>
    <t>สุวรรษณคูหา</t>
  </si>
  <si>
    <t>บุญทัน</t>
  </si>
  <si>
    <t>โนนงามน้อย</t>
  </si>
  <si>
    <t>โคกสาริกา</t>
  </si>
  <si>
    <t>บึงกาฬ</t>
  </si>
  <si>
    <t>โซ่พิสัย</t>
  </si>
  <si>
    <t>บัวตูม</t>
  </si>
  <si>
    <t>นาเหว่อ</t>
  </si>
  <si>
    <t>หนองนาดี</t>
  </si>
  <si>
    <t>สำนักงานพัฒนาที่ดินเขต 6</t>
  </si>
  <si>
    <t>ลำพูน</t>
  </si>
  <si>
    <t>มะเขือแจ้</t>
  </si>
  <si>
    <t xml:space="preserve">47 Q </t>
  </si>
  <si>
    <t>ศรีบัวบาน</t>
  </si>
  <si>
    <t>ป่าป๋วย</t>
  </si>
  <si>
    <t>หนองหล่ม</t>
  </si>
  <si>
    <t>บ้านธิ</t>
  </si>
  <si>
    <t>ดอยเวียง</t>
  </si>
  <si>
    <t>ป่าซาง</t>
  </si>
  <si>
    <t>นครเจดีย์</t>
  </si>
  <si>
    <t>ใหม่บวกคะยอม</t>
  </si>
  <si>
    <t>47 N</t>
  </si>
  <si>
    <t>ท่าตุ้ม</t>
  </si>
  <si>
    <t>ร่องช้าง</t>
  </si>
  <si>
    <t>สารภี</t>
  </si>
  <si>
    <t>แม่ทา</t>
  </si>
  <si>
    <t>ทาแม่ลอบ</t>
  </si>
  <si>
    <t>ยกเลิก 15</t>
  </si>
  <si>
    <t>ทาขุมเงิน</t>
  </si>
  <si>
    <t>แพะริมน้ำ</t>
  </si>
  <si>
    <t>ทาสบเมย</t>
  </si>
  <si>
    <t>ทากาศ</t>
  </si>
  <si>
    <t>ดอยคำ</t>
  </si>
  <si>
    <t>ทาสบเส้า</t>
  </si>
  <si>
    <t>ทาทุ่งยาว</t>
  </si>
  <si>
    <t>ทาปลาดุก</t>
  </si>
  <si>
    <t>ทาป่าเปา</t>
  </si>
  <si>
    <t>เพิ่ม 15 แทน ท่าแม่ลอบ</t>
  </si>
  <si>
    <t>ศรีทรายมูล</t>
  </si>
  <si>
    <t>ทุ่งหัวช้าง</t>
  </si>
  <si>
    <t>บ้านปวง</t>
  </si>
  <si>
    <t>ดอนมูล</t>
  </si>
  <si>
    <t>47 P</t>
  </si>
  <si>
    <t>ตะเคียนปม</t>
  </si>
  <si>
    <t>ป่าก่อ</t>
  </si>
  <si>
    <t>ลี้</t>
  </si>
  <si>
    <t>แม่ตืน</t>
  </si>
  <si>
    <t>แม่เทยพัฒนา</t>
  </si>
  <si>
    <t>นาทราย</t>
  </si>
  <si>
    <t>เด่นยางมูล</t>
  </si>
  <si>
    <t>หนองนา</t>
  </si>
  <si>
    <t>หนองบอน</t>
  </si>
  <si>
    <t>เชียงใหม่</t>
  </si>
  <si>
    <t>ไม่มีงบดำเนินงาน และแปลนก่อสร้าง</t>
  </si>
  <si>
    <t>ฝาง</t>
  </si>
  <si>
    <t>แม่งอน</t>
  </si>
  <si>
    <t>แม่ก๋อน</t>
  </si>
  <si>
    <t>ทุ่งหลุก</t>
  </si>
  <si>
    <t>47 Q</t>
  </si>
  <si>
    <t>ยกเลิก 25</t>
  </si>
  <si>
    <t>แม่งอนป่าจี้</t>
  </si>
  <si>
    <t>ใหม่ทุ่งเจริญ</t>
  </si>
  <si>
    <t>แม่งอนสันติสุข</t>
  </si>
  <si>
    <t>ทุ่งทอง</t>
  </si>
  <si>
    <t>หนองขวาง</t>
  </si>
  <si>
    <t>ห้วยลึก</t>
  </si>
  <si>
    <t>แม่สูน</t>
  </si>
  <si>
    <t>ใหม่โปร่งผา</t>
  </si>
  <si>
    <t>เพิ่ม 11 แทน แม่งอน</t>
  </si>
  <si>
    <t>สูนหลวง</t>
  </si>
  <si>
    <t>ใหม่ชัยเกษม</t>
  </si>
  <si>
    <t>แม่ข่า</t>
  </si>
  <si>
    <t>สันม่วง</t>
  </si>
  <si>
    <t>เพิ่ม 14 แทน แม่งอน</t>
  </si>
  <si>
    <t>มิตรภาพ</t>
  </si>
  <si>
    <t>เชียงดาว</t>
  </si>
  <si>
    <t>เมืองนะ</t>
  </si>
  <si>
    <t>ห้วยไส้</t>
  </si>
  <si>
    <t>โล๊ะป่าหาญ</t>
  </si>
  <si>
    <t>ทุ่งข้าวพวง</t>
  </si>
  <si>
    <t xml:space="preserve">ห้วยป้า </t>
  </si>
  <si>
    <t>ยกเลิก 16</t>
  </si>
  <si>
    <t xml:space="preserve">ห้วยตีนตั่ง </t>
  </si>
  <si>
    <t>เมืองงาย</t>
  </si>
  <si>
    <t>แม่ช้อน</t>
  </si>
  <si>
    <t>เพิ่ม 16 แทน เมืองงาย</t>
  </si>
  <si>
    <t>เมืองงาย หมู่ 1</t>
  </si>
  <si>
    <t>บ้านใหม่</t>
  </si>
  <si>
    <t>สบงาย</t>
  </si>
  <si>
    <t>แม่ออน</t>
  </si>
  <si>
    <t>ทาม่อน</t>
  </si>
  <si>
    <t xml:space="preserve">ค้อกลาง </t>
  </si>
  <si>
    <t>ป่านอต</t>
  </si>
  <si>
    <t>ดอนชัย</t>
  </si>
  <si>
    <t>ใหม่ดอนชัย</t>
  </si>
  <si>
    <t>แม่ริม</t>
  </si>
  <si>
    <t>โป่งแยง</t>
  </si>
  <si>
    <t>ต้นส้าน</t>
  </si>
  <si>
    <t xml:space="preserve">กองแหะ </t>
  </si>
  <si>
    <t>ลำปาง</t>
  </si>
  <si>
    <t>งาว</t>
  </si>
  <si>
    <t xml:space="preserve">บ้านแหง </t>
  </si>
  <si>
    <t>ร่องเห็ดพัฒนา</t>
  </si>
  <si>
    <t>ปงเตา</t>
  </si>
  <si>
    <t>ห้วยอูน</t>
  </si>
  <si>
    <t>ปันใต้</t>
  </si>
  <si>
    <t>พร้าวพัฒนา</t>
  </si>
  <si>
    <t>บ้านร้อง</t>
  </si>
  <si>
    <t>นาแรม</t>
  </si>
  <si>
    <t>หลวงเหนือ</t>
  </si>
  <si>
    <t>ศรีป้าน</t>
  </si>
  <si>
    <t>ทุ่งโป้</t>
  </si>
  <si>
    <t>เถิน</t>
  </si>
  <si>
    <t xml:space="preserve">แม่ปะ </t>
  </si>
  <si>
    <t>ท่าอุดม</t>
  </si>
  <si>
    <t>ท่ามะแกว๋น</t>
  </si>
  <si>
    <t>วังเหนือ</t>
  </si>
  <si>
    <t xml:space="preserve">ทุ่งฮั้ว </t>
  </si>
  <si>
    <t>แม่ทรายเงิน</t>
  </si>
  <si>
    <t>ผาดิน</t>
  </si>
  <si>
    <t>ทุ่งฮั้ว</t>
  </si>
  <si>
    <t>ผาแดง</t>
  </si>
  <si>
    <t>ทุ่งวังทอง</t>
  </si>
  <si>
    <t xml:space="preserve">วังซ้าย </t>
  </si>
  <si>
    <t>แม่สุกใน</t>
  </si>
  <si>
    <t>ห้วยเกี๋ยง</t>
  </si>
  <si>
    <t>ห้างฉัตร</t>
  </si>
  <si>
    <t>เวียงตาล</t>
  </si>
  <si>
    <t>ยางอ้อยใต้</t>
  </si>
  <si>
    <t>ยางอ้อย</t>
  </si>
  <si>
    <t>แม่ฮ่องสอน</t>
  </si>
  <si>
    <t>ผาบ่อง</t>
  </si>
  <si>
    <t>เมืองแปง</t>
  </si>
  <si>
    <t>ท่าโปงแดง</t>
  </si>
  <si>
    <t xml:space="preserve">ห้วยโป่ง </t>
  </si>
  <si>
    <t>ห้วยโป่งกาน</t>
  </si>
  <si>
    <t>ป่าลาน</t>
  </si>
  <si>
    <t>ไม้ฮุง</t>
  </si>
  <si>
    <t>ขุนยวม</t>
  </si>
  <si>
    <t>แม่เงา</t>
  </si>
  <si>
    <t>แก่นฟ้า</t>
  </si>
  <si>
    <t>ต่อแพ</t>
  </si>
  <si>
    <t>สำนักงานพัฒนาที่ดินเขต 7</t>
  </si>
  <si>
    <t>น่าน</t>
  </si>
  <si>
    <t>บ่อเกลือ</t>
  </si>
  <si>
    <t>ภูฟ้า</t>
  </si>
  <si>
    <t>ห้วยลอย</t>
  </si>
  <si>
    <t>ห่างทางหลวง</t>
  </si>
  <si>
    <t>P</t>
  </si>
  <si>
    <t>ผาสุก</t>
  </si>
  <si>
    <t>สองแคว</t>
  </si>
  <si>
    <t>นาไร่หลวง</t>
  </si>
  <si>
    <t>ผาหมี</t>
  </si>
  <si>
    <t>นาน้อย</t>
  </si>
  <si>
    <t>ใหม่มงคล</t>
  </si>
  <si>
    <t>ขุนน่าน</t>
  </si>
  <si>
    <t>น้ำรีพัฒนา</t>
  </si>
  <si>
    <t>เวียงสา</t>
  </si>
  <si>
    <t>อ่ายนาไลย</t>
  </si>
  <si>
    <t>นาไลยใต้</t>
  </si>
  <si>
    <t>เรือง</t>
  </si>
  <si>
    <t>ปัว</t>
  </si>
  <si>
    <t>ศิลาเพชร</t>
  </si>
  <si>
    <t>ดอนแก้ว</t>
  </si>
  <si>
    <t>แพร่</t>
  </si>
  <si>
    <t>ร้องกวาง</t>
  </si>
  <si>
    <t>ไผ่โทน</t>
  </si>
  <si>
    <t>แม่กระทิง</t>
  </si>
  <si>
    <t>ห้วยเอียด</t>
  </si>
  <si>
    <t>บ้านเวียง</t>
  </si>
  <si>
    <t>ปากห้วยอ้อย</t>
  </si>
  <si>
    <t>นาฝาย</t>
  </si>
  <si>
    <t>บุญเริง</t>
  </si>
  <si>
    <t>ลอง</t>
  </si>
  <si>
    <t>เวียงต้า</t>
  </si>
  <si>
    <t>ผาลาย,สันติสุข</t>
  </si>
  <si>
    <t>เหล่าศรีภูมิ</t>
  </si>
  <si>
    <t>พะเยา</t>
  </si>
  <si>
    <t>บ้านใหม่นคร</t>
  </si>
  <si>
    <t>งบดำเนินงานเกิน 61700</t>
  </si>
  <si>
    <t>ท่ากลอง</t>
  </si>
  <si>
    <t>บ้านตุ่น</t>
  </si>
  <si>
    <t>บ้านสาง</t>
  </si>
  <si>
    <t>กลาง</t>
  </si>
  <si>
    <t>เชียงม่วน</t>
  </si>
  <si>
    <t>บ้านมาง</t>
  </si>
  <si>
    <t>บ้านหนองกลาง</t>
  </si>
  <si>
    <t>เพิ่ม 4 แทนเชียงม่วน</t>
  </si>
  <si>
    <t>เชียงราย</t>
  </si>
  <si>
    <t>แม่สรวย</t>
  </si>
  <si>
    <t>ป่าแดด</t>
  </si>
  <si>
    <t>ยกเลิก 7</t>
  </si>
  <si>
    <t>โรงช้าง</t>
  </si>
  <si>
    <t>เพิ่ม 4 แทน ป่าแดด</t>
  </si>
  <si>
    <t>สันก๋อง</t>
  </si>
  <si>
    <t>โป่งสลี</t>
  </si>
  <si>
    <t>โป่งศรีนคร</t>
  </si>
  <si>
    <t>แม่ยาว</t>
  </si>
  <si>
    <t>ห้วยชมภู</t>
  </si>
  <si>
    <t>ดอยลาน</t>
  </si>
  <si>
    <t>ใหม่สามัคคี</t>
  </si>
  <si>
    <t>เพิ่ม 2 แทน แม่ยาว+ห้วยชมภู</t>
  </si>
  <si>
    <t>ร้องขุ่น</t>
  </si>
  <si>
    <t>เทิง</t>
  </si>
  <si>
    <t>ตับเต่า</t>
  </si>
  <si>
    <t>หนองแรด</t>
  </si>
  <si>
    <t>ม่อนป่ายาง</t>
  </si>
  <si>
    <t>เพิ่ม 2 แทน ตับเต่า</t>
  </si>
  <si>
    <t>เชียงแสน</t>
  </si>
  <si>
    <t>แม่เงิน</t>
  </si>
  <si>
    <t>ไร่</t>
  </si>
  <si>
    <t>ธารทอง</t>
  </si>
  <si>
    <t>ศรีดอนมูล</t>
  </si>
  <si>
    <t>เชียงของ</t>
  </si>
  <si>
    <t>เวียง</t>
  </si>
  <si>
    <t>ทุ่งน้อย</t>
  </si>
  <si>
    <t>เวียงแก่น</t>
  </si>
  <si>
    <t>หล่ายงาว</t>
  </si>
  <si>
    <t>ทุ่งคำ</t>
  </si>
  <si>
    <t>เพิ่ม 2 แทน ป่าแดด</t>
  </si>
  <si>
    <t>สำนักงานพัฒนาที่ดินเขต 8</t>
  </si>
  <si>
    <t>เพชรบูรณ์</t>
  </si>
  <si>
    <t>หล่มเก่า</t>
  </si>
  <si>
    <t>ศิลา</t>
  </si>
  <si>
    <t>ใหม่หัวนา</t>
  </si>
  <si>
    <t>หนองเขียว</t>
  </si>
  <si>
    <t>ตาดกลอย</t>
  </si>
  <si>
    <t>นาซำ</t>
  </si>
  <si>
    <t>แก่งโตน</t>
  </si>
  <si>
    <t>เพิ่ม 7 แทน ศิลา+ตาดกลอย</t>
  </si>
  <si>
    <t>แก่งโตนใหม่</t>
  </si>
  <si>
    <t>เขาค้อ</t>
  </si>
  <si>
    <t>เพชรดำ</t>
  </si>
  <si>
    <t>ยกเลิก 8</t>
  </si>
  <si>
    <t>หนองแม่นา</t>
  </si>
  <si>
    <t>เสลียงแห้ง 3</t>
  </si>
  <si>
    <t>เพิ่ม 8 แทน เขาค้อ</t>
  </si>
  <si>
    <t>หนองรางช้าง</t>
  </si>
  <si>
    <t>แคมป์สน</t>
  </si>
  <si>
    <t>ห้วยขอนหาด</t>
  </si>
  <si>
    <t>งบลงทุน 61454.12 บาท</t>
  </si>
  <si>
    <t>ริมสีม่วง</t>
  </si>
  <si>
    <t>จะวะสิต</t>
  </si>
  <si>
    <t>สะเดาะพง</t>
  </si>
  <si>
    <t>เสลียงแห้ง 2</t>
  </si>
  <si>
    <t>ทุ่งสมอ</t>
  </si>
  <si>
    <t>บ้านนา</t>
  </si>
  <si>
    <t>วงศ์ปัญญา</t>
  </si>
  <si>
    <t>เข็กน้อย</t>
  </si>
  <si>
    <t>เล่าลือเก่า</t>
  </si>
  <si>
    <t>วังโป่ง</t>
  </si>
  <si>
    <t>ซับเปิบ</t>
  </si>
  <si>
    <t>ซับเปิบใต้</t>
  </si>
  <si>
    <t>ชนแดน</t>
  </si>
  <si>
    <t>ซับพุทรา</t>
  </si>
  <si>
    <t>คลองกลาง</t>
  </si>
  <si>
    <t>วังไทร</t>
  </si>
  <si>
    <t>ซับอีปุก</t>
  </si>
  <si>
    <t>เขาถ้ำพัฒนา</t>
  </si>
  <si>
    <t>ตะเบาะ</t>
  </si>
  <si>
    <t>ห้วยไคร้</t>
  </si>
  <si>
    <t>มิตรใหม่</t>
  </si>
  <si>
    <t>บึงสามพัน</t>
  </si>
  <si>
    <t>วังไลย์</t>
  </si>
  <si>
    <t>แสนสุข</t>
  </si>
  <si>
    <t>ข่อยนอก</t>
  </si>
  <si>
    <t>วิเชียรบุรี</t>
  </si>
  <si>
    <t>บ่อรัง</t>
  </si>
  <si>
    <t>ยกเลิก 6</t>
  </si>
  <si>
    <t>ยางสาว</t>
  </si>
  <si>
    <t>น้ำร้อน</t>
  </si>
  <si>
    <t>เพิ่ม 4 แทน นาสนุ่น</t>
  </si>
  <si>
    <t>ศรีเทพ</t>
  </si>
  <si>
    <t>นาสนุ่น</t>
  </si>
  <si>
    <t>ยกเลิก 9</t>
  </si>
  <si>
    <t>หนองยางหอย</t>
  </si>
  <si>
    <t>เพิ่ม 4 นาสนุ่น</t>
  </si>
  <si>
    <t>หนองไผ่</t>
  </si>
  <si>
    <t>ท่าด้วง</t>
  </si>
  <si>
    <t>โป่งสะทอน</t>
  </si>
  <si>
    <t>เพิ่ม 3 แทน บ่อรัง</t>
  </si>
  <si>
    <t>บ่อไทย</t>
  </si>
  <si>
    <t>นาวังแหน</t>
  </si>
  <si>
    <t>เพิ่ม 1 แทน นาสนุ่น</t>
  </si>
  <si>
    <t>ห้วยโป่ง</t>
  </si>
  <si>
    <t>เพิ่ม 4 แทน สระแก้ว</t>
  </si>
  <si>
    <t>หล่มสัก</t>
  </si>
  <si>
    <t>บ้านกลาง</t>
  </si>
  <si>
    <t>น้ำพุ</t>
  </si>
  <si>
    <t>เพิ่ม 1 แทน บ่อรัง</t>
  </si>
  <si>
    <t>ห้วยไร่</t>
  </si>
  <si>
    <t>โป่งช้าง</t>
  </si>
  <si>
    <t>น้ำก้อ</t>
  </si>
  <si>
    <t>เหมืองใหม่พัฒนา</t>
  </si>
  <si>
    <t>ช้างตะลูด</t>
  </si>
  <si>
    <t>ซำภู</t>
  </si>
  <si>
    <t>พิษณุโลก</t>
  </si>
  <si>
    <t>นครไทย</t>
  </si>
  <si>
    <t>บ่อโพธิ์</t>
  </si>
  <si>
    <t>น้ำเลา</t>
  </si>
  <si>
    <t>ไม่มีใบ ปร. ไม่ค่า facter</t>
  </si>
  <si>
    <t>ป่ารวก</t>
  </si>
  <si>
    <t>ป่าบง</t>
  </si>
  <si>
    <t>ใหม่ไทยเจริญ</t>
  </si>
  <si>
    <t>ยางโกลน</t>
  </si>
  <si>
    <t>บุ่งตารอด</t>
  </si>
  <si>
    <t>บุ่งปลาฝา</t>
  </si>
  <si>
    <t>หนองกะท้าว</t>
  </si>
  <si>
    <t>ห้วยเฮี้ย</t>
  </si>
  <si>
    <t>ป่าคาย</t>
  </si>
  <si>
    <t>สัมพันธ์</t>
  </si>
  <si>
    <t>แก่งโสภา</t>
  </si>
  <si>
    <t>เหล่าหญ้า</t>
  </si>
  <si>
    <t>ใหม่เขาน้อย</t>
  </si>
  <si>
    <t>แก่งกุลา</t>
  </si>
  <si>
    <t>นาพาน</t>
  </si>
  <si>
    <t>ใหม่พนมทอง</t>
  </si>
  <si>
    <t>ไผ่งาม</t>
  </si>
  <si>
    <t>วัดโบสถ์</t>
  </si>
  <si>
    <t>เพิ่ม 2 แทน วัดโบสถ์</t>
  </si>
  <si>
    <t>ท่างาม</t>
  </si>
  <si>
    <t>เขาไร่ศรีราชา</t>
  </si>
  <si>
    <t>บ้านป่า</t>
  </si>
  <si>
    <t>ดอนทอง</t>
  </si>
  <si>
    <t>น้ำดำ</t>
  </si>
  <si>
    <t>เพิ่ม 3 แทน บ้านป่า</t>
  </si>
  <si>
    <t>อุตรดิตถ์</t>
  </si>
  <si>
    <t>ม่วงเจ็ดต้น</t>
  </si>
  <si>
    <t>วังสัมพันธ์</t>
  </si>
  <si>
    <t>ลงทุน 64196.11</t>
  </si>
  <si>
    <t>ลงทุน 58862.39</t>
  </si>
  <si>
    <t>โคก</t>
  </si>
  <si>
    <t>ลงทุน 65816.46</t>
  </si>
  <si>
    <t>ลงทุน 52017.49</t>
  </si>
  <si>
    <t>เลย</t>
  </si>
  <si>
    <t xml:space="preserve">                                                                                                                                                                                                                                     </t>
  </si>
  <si>
    <t>ด่านซ้าย</t>
  </si>
  <si>
    <t>กกสะทอน</t>
  </si>
  <si>
    <t>หมากแข้ง</t>
  </si>
  <si>
    <t>งบลงทุน 80338.43 บาท งบดำเนินงาน 39367.07</t>
  </si>
  <si>
    <t>ห้วยมุ่น</t>
  </si>
  <si>
    <t>พิจิตร</t>
  </si>
  <si>
    <t>ทับคล้อ</t>
  </si>
  <si>
    <t>เขาทราย</t>
  </si>
  <si>
    <t>เขาเจ็ดลูก</t>
  </si>
  <si>
    <t>หนองขนาก</t>
  </si>
  <si>
    <t>ตะพานหิน</t>
  </si>
  <si>
    <t>วังหลุม</t>
  </si>
  <si>
    <t>วชิรบารมี</t>
  </si>
  <si>
    <t>บึงบัว</t>
  </si>
  <si>
    <t>หนองขาว</t>
  </si>
  <si>
    <t>หนองไข่เน่า</t>
  </si>
  <si>
    <t>ประดาหนองแหน</t>
  </si>
  <si>
    <t>หนองสะเดา</t>
  </si>
  <si>
    <t>ยางโทน</t>
  </si>
  <si>
    <t>ปลวกสูง</t>
  </si>
  <si>
    <t>วังทรายพูน</t>
  </si>
  <si>
    <t>หนองปล้อง</t>
  </si>
  <si>
    <t>คลองคต</t>
  </si>
  <si>
    <t>หนองกระทุ่ม</t>
  </si>
  <si>
    <t>หนองพระ</t>
  </si>
  <si>
    <t>ยางสามต้น</t>
  </si>
  <si>
    <t>ไผ่สีทอง</t>
  </si>
  <si>
    <t>สากเหล็ก</t>
  </si>
  <si>
    <t>คลองทราย</t>
  </si>
  <si>
    <t>หนองสาหร่ายใหม่</t>
  </si>
  <si>
    <t>ดงเจริญ</t>
  </si>
  <si>
    <t>วังงิ้ว</t>
  </si>
  <si>
    <t>ใหม่ดงเจริญ</t>
  </si>
  <si>
    <t>วังงิ้วใต้</t>
  </si>
  <si>
    <t>ใหม่สุขเกษม</t>
  </si>
  <si>
    <t>หนองสนวนใต้</t>
  </si>
  <si>
    <t>ห้วยพุก</t>
  </si>
  <si>
    <t>บางมูลนาก</t>
  </si>
  <si>
    <t>วังสำโรง</t>
  </si>
  <si>
    <t>ไดปลาดุก</t>
  </si>
  <si>
    <t>วังกรด</t>
  </si>
  <si>
    <t>ห้วยเรียงใต้</t>
  </si>
  <si>
    <t>สำนักงานพัฒนาที่ดินเขต 9</t>
  </si>
  <si>
    <t>สุโขทัย</t>
  </si>
  <si>
    <t>บ้านด่านลานหอย</t>
  </si>
  <si>
    <t>วังน้ำขาว</t>
  </si>
  <si>
    <t>บ้านภูเงิน</t>
  </si>
  <si>
    <t>ตาก</t>
  </si>
  <si>
    <t>แม่ระมาด</t>
  </si>
  <si>
    <t>พระธาตุ</t>
  </si>
  <si>
    <t>ทุ่งมะขามป้อม</t>
  </si>
  <si>
    <t>อุ้มผาง</t>
  </si>
  <si>
    <t>แม่กลอง</t>
  </si>
  <si>
    <t>แม่กลองใหม่</t>
  </si>
  <si>
    <t>วังเจ้า</t>
  </si>
  <si>
    <t>เชียงทอง</t>
  </si>
  <si>
    <t>เด่นวัว,เด่นวัวน้ำทิพย์</t>
  </si>
  <si>
    <t>กำแพงเพชร</t>
  </si>
  <si>
    <t>ทรงธรรม</t>
  </si>
  <si>
    <t>วังน้ำเย็น</t>
  </si>
  <si>
    <t>คลองน้ำเย็น</t>
  </si>
  <si>
    <t>โกสัมพีนคร</t>
  </si>
  <si>
    <t>โกสัมพี</t>
  </si>
  <si>
    <t>โละโคะ</t>
  </si>
  <si>
    <t>ทุ่งทานทอง</t>
  </si>
  <si>
    <t>คลองลาน</t>
  </si>
  <si>
    <t>ป่าคา</t>
  </si>
  <si>
    <t>เพิ่ม 5 แทน โป่งน้ำร้อน</t>
  </si>
  <si>
    <t>นครสวรรค์</t>
  </si>
  <si>
    <t>คลองกำลังเหนือ</t>
  </si>
  <si>
    <t>แม่วงก์</t>
  </si>
  <si>
    <t>วังซ่าน</t>
  </si>
  <si>
    <t>ธารมะยม</t>
  </si>
  <si>
    <t>อุทัยธานี</t>
  </si>
  <si>
    <t>ห้วยแห้ง</t>
  </si>
  <si>
    <t>ห้วยแล้ง</t>
  </si>
  <si>
    <t>นา</t>
  </si>
  <si>
    <t>สำนักงานพัฒนาที่ดินเขต 10</t>
  </si>
  <si>
    <t>กาญจนบุรี</t>
  </si>
  <si>
    <t>ทองผาภูมิ</t>
  </si>
  <si>
    <t>ชะแล</t>
  </si>
  <si>
    <t>ทุ่งนางครวญ</t>
  </si>
  <si>
    <t>ลงทุน 84696.79 : 79946.18 ดำเนิน 39355.69</t>
  </si>
  <si>
    <t>ลงทุน 84696.79 : 79946.18 ดำเนิน 39355.70</t>
  </si>
  <si>
    <t>ลงทุน 68979.08 : 65110.07</t>
  </si>
  <si>
    <t>ลงทุน 44771.56</t>
  </si>
  <si>
    <t>เกริงกระเวีย</t>
  </si>
  <si>
    <t>ลงทุน 76509.60 : 72218.20 ดำเนิน 38717.46</t>
  </si>
  <si>
    <t>ลงทุน 70766 : 66796.76</t>
  </si>
  <si>
    <t>ลงทุน 68979.08 : 65110.08</t>
  </si>
  <si>
    <t>ลงทุน 68979.08 : 65110.09</t>
  </si>
  <si>
    <t>ลงทุน 90854.20 : 85758.22 ดำเนิน 39800.66</t>
  </si>
  <si>
    <t>ลงทุน 105515.81 : 99597.46 ดำเนิน 40907.80</t>
  </si>
  <si>
    <t>ลงทุน 51134.77</t>
  </si>
  <si>
    <t>ห้วยเขย่ง</t>
  </si>
  <si>
    <t>ไล่ป้า</t>
  </si>
  <si>
    <t>เพิ่ม 20 แทน บ้องตี้</t>
  </si>
  <si>
    <t>ลงทุน 52028.23</t>
  </si>
  <si>
    <t>ลงทุน 56487.23</t>
  </si>
  <si>
    <t>ลงทุน 56032.07</t>
  </si>
  <si>
    <t>ลงทุน 46675.76</t>
  </si>
  <si>
    <t>ลงทุน 65413.54</t>
  </si>
  <si>
    <t>ลงทุน 56626.51</t>
  </si>
  <si>
    <t>ลงทุน 50249.60</t>
  </si>
  <si>
    <t>ลงทุน 55602.07</t>
  </si>
  <si>
    <t>ลงทุน 60061.07</t>
  </si>
  <si>
    <t>ลงทุน 48301.84</t>
  </si>
  <si>
    <t>ลงทุน 45337.93</t>
  </si>
  <si>
    <t>ไทรโยค</t>
  </si>
  <si>
    <t>บ้องตี้</t>
  </si>
  <si>
    <t>ยกเลิก 20</t>
  </si>
  <si>
    <t>หนองปรือ</t>
  </si>
  <si>
    <t>สมเด็จเจริญ</t>
  </si>
  <si>
    <t>หนองผักแว่น</t>
  </si>
  <si>
    <t>62013.34 งบ 58535.03</t>
  </si>
  <si>
    <t>66263.2 งบ 62546.52</t>
  </si>
  <si>
    <t>ม่วงเฒ่า</t>
  </si>
  <si>
    <t>ห้วยแม่ระวาง</t>
  </si>
  <si>
    <t>เพชรบุรี</t>
  </si>
  <si>
    <t>ชะอำ</t>
  </si>
  <si>
    <t>ห้วยทรายเหนือ</t>
  </si>
  <si>
    <t>บ่อหลวง</t>
  </si>
  <si>
    <t>พุหวาย</t>
  </si>
  <si>
    <t>ไร่ดินทอง</t>
  </si>
  <si>
    <t>แก่งกระจาน</t>
  </si>
  <si>
    <t>ห้วยแม่เพรียง</t>
  </si>
  <si>
    <t>ห้วยไผ่</t>
  </si>
  <si>
    <t>ท่ายาง</t>
  </si>
  <si>
    <t>เขากระปุก</t>
  </si>
  <si>
    <t>ห้วยหินเพลิง</t>
  </si>
  <si>
    <t>หนองโรง</t>
  </si>
  <si>
    <t>หนองพลับฯ</t>
  </si>
  <si>
    <t>เขาอ่างแก้ว</t>
  </si>
  <si>
    <t>ประจวบคีรีขันธ์</t>
  </si>
  <si>
    <t>กุยบุรี</t>
  </si>
  <si>
    <t>หาดขาม</t>
  </si>
  <si>
    <t>หมู่ 4</t>
  </si>
  <si>
    <t>โป่งกระสังข์</t>
  </si>
  <si>
    <t>ทับสะแก</t>
  </si>
  <si>
    <t>นาหูกวาง</t>
  </si>
  <si>
    <t>หมู่ 10</t>
  </si>
  <si>
    <t>ทุ่งตาแก้ว</t>
  </si>
  <si>
    <t>บางสะพานน้อย</t>
  </si>
  <si>
    <t>หมู่ 6</t>
  </si>
  <si>
    <t>บ่อไพล</t>
  </si>
  <si>
    <t>ชัยพัฒนาฯ</t>
  </si>
  <si>
    <t>หัวหิน</t>
  </si>
  <si>
    <t>หนองพลับ</t>
  </si>
  <si>
    <t>สำนักงานพัฒนาที่ดินเขต 11</t>
  </si>
  <si>
    <t>กระบี่</t>
  </si>
  <si>
    <t>ใบประเมินราคาไม่ได้คิดค่า f : งบลงทุน 61700</t>
  </si>
  <si>
    <t>ปลายพระยา</t>
  </si>
  <si>
    <t>เขาต่อ</t>
  </si>
  <si>
    <t>บางหอย</t>
  </si>
  <si>
    <t>อ่าวลึก</t>
  </si>
  <si>
    <t>นาเหนือ</t>
  </si>
  <si>
    <t>ควนสบาย</t>
  </si>
  <si>
    <t>บางสบาย</t>
  </si>
  <si>
    <t>บางทอง</t>
  </si>
  <si>
    <t>บางเจริญ</t>
  </si>
  <si>
    <t>คลองท่อม</t>
  </si>
  <si>
    <t>เพหลา</t>
  </si>
  <si>
    <t>พรุเตย</t>
  </si>
  <si>
    <t>นครศรีธรรมราช</t>
  </si>
  <si>
    <t>สิชล</t>
  </si>
  <si>
    <t>เขาน้อย</t>
  </si>
  <si>
    <t>ทุ่งขันหมาก</t>
  </si>
  <si>
    <t>สำนักเนียน</t>
  </si>
  <si>
    <t>ทุ่งใส</t>
  </si>
  <si>
    <t>ห้วยทรายทอง</t>
  </si>
  <si>
    <t>ห้วยหินลับ</t>
  </si>
  <si>
    <t>ชุมพร</t>
  </si>
  <si>
    <t>ท่าแซะ</t>
  </si>
  <si>
    <t>หินแก้ว</t>
  </si>
  <si>
    <t>จันทึง</t>
  </si>
  <si>
    <t>บ้านจันทึง</t>
  </si>
  <si>
    <t>ไม่ม่ค่า F</t>
  </si>
  <si>
    <t>พังงา</t>
  </si>
  <si>
    <t>ไม่คำนวนค่า F</t>
  </si>
  <si>
    <t>กะปง</t>
  </si>
  <si>
    <t>เหมาะ</t>
  </si>
  <si>
    <t>ปลายวา</t>
  </si>
  <si>
    <t>ในโหนด</t>
  </si>
  <si>
    <t>ตะกั่วทุ่ง</t>
  </si>
  <si>
    <t>ถ้ำ</t>
  </si>
  <si>
    <t>โตนหิน</t>
  </si>
  <si>
    <t>โตนดิน</t>
  </si>
  <si>
    <t>สุราษฎร์ธานี</t>
  </si>
  <si>
    <t>คีรีรัฐนิคม</t>
  </si>
  <si>
    <t>ท่ากระดาน</t>
  </si>
  <si>
    <t>บนนา</t>
  </si>
  <si>
    <t>พุนพิน</t>
  </si>
  <si>
    <t>มะลวน</t>
  </si>
  <si>
    <t>ห้วยกรวด</t>
  </si>
  <si>
    <t>ระนอง</t>
  </si>
  <si>
    <t>กระบุรี</t>
  </si>
  <si>
    <t>น้ำจืดน้อย</t>
  </si>
  <si>
    <t>น้ำแดงนอก</t>
  </si>
  <si>
    <t xml:space="preserve">ย้าย10 แห่งมาจาก </t>
  </si>
  <si>
    <t>จ.ฉะเชิงเทรา</t>
  </si>
  <si>
    <t>มะมุ</t>
  </si>
  <si>
    <t>บางไทร</t>
  </si>
  <si>
    <t>สำนักงานพัฒนาที่ดินเขต 12</t>
  </si>
  <si>
    <t>ตรัง</t>
  </si>
  <si>
    <t>ไม่มีงบดำเนินงาน</t>
  </si>
  <si>
    <t>ปะเหลียน</t>
  </si>
  <si>
    <t>แหลมสอม</t>
  </si>
  <si>
    <t>หน้าลา</t>
  </si>
  <si>
    <t>หลักขัน</t>
  </si>
  <si>
    <t>กันตัง</t>
  </si>
  <si>
    <t>บางสัก</t>
  </si>
  <si>
    <t>สงขลา</t>
  </si>
  <si>
    <t>นาหม่อน</t>
  </si>
  <si>
    <t>นาหม่อม</t>
  </si>
  <si>
    <t>ควนจง</t>
  </si>
  <si>
    <t>ทุ่งขมิ้น</t>
  </si>
  <si>
    <t>ลานไทร</t>
  </si>
  <si>
    <t>จะนะ</t>
  </si>
  <si>
    <t>คลองเปียะ</t>
  </si>
  <si>
    <t>ช่องเขา</t>
  </si>
  <si>
    <t>ป่ายาง</t>
  </si>
  <si>
    <t>สะเดา</t>
  </si>
  <si>
    <t>ปริก</t>
  </si>
  <si>
    <t>ควนเสม็ด</t>
  </si>
  <si>
    <t>เสม็ด</t>
  </si>
  <si>
    <t>พัทลุง</t>
  </si>
  <si>
    <t>ตะโหมด</t>
  </si>
  <si>
    <t>คลองนุ้ย</t>
  </si>
  <si>
    <t>ทุ่งโพธิ์</t>
  </si>
  <si>
    <t>หัวช้าง</t>
  </si>
  <si>
    <t>โหล๊ะเหรียง</t>
  </si>
  <si>
    <t>ป่าพงศ์</t>
  </si>
  <si>
    <t>*** หมายเหตุ</t>
  </si>
  <si>
    <t xml:space="preserve">1. ฉะเชิงเทรา ขอยกเลิก 10 แห่ง </t>
  </si>
  <si>
    <t>เพิ่ม 1 แทน ป่าแดด</t>
  </si>
  <si>
    <t>เพิ่ม 1 แทนเวียง</t>
  </si>
  <si>
    <t>ปปท.เขต 1</t>
  </si>
  <si>
    <t>กอ.รมน.จว.</t>
  </si>
  <si>
    <t>act. พื้นที่</t>
  </si>
  <si>
    <t>พัฒนาที่ดิน จว.</t>
  </si>
  <si>
    <t>ปปท.เขต 2</t>
  </si>
  <si>
    <t>กกล.รส.สร.จว.</t>
  </si>
  <si>
    <t>ปปท.เขต 3</t>
  </si>
  <si>
    <t>ปปท.เขต 4</t>
  </si>
  <si>
    <t>ปปท.เขต 5</t>
  </si>
  <si>
    <t>ปปท.เขต 6</t>
  </si>
  <si>
    <t>ปปท.เขต 7</t>
  </si>
  <si>
    <t>ปปท.เขต 8</t>
  </si>
  <si>
    <t>ปปท.เขต 9</t>
  </si>
  <si>
    <t>พ.ต.ท.สมศักดิ์ แววพานิช/ผอ.ปปท.เขต ๑ /0844392052</t>
  </si>
  <si>
    <t>นายพิสิฏฐ์ สกาญจนชัย /ผอ.ปปท.เขต 2 /0844392047</t>
  </si>
  <si>
    <t>พล.ต.ทัศนไนย ประทุมทอง/รอง ผอ.รมน.จว.ช.บ.(ท) /0814100909</t>
  </si>
  <si>
    <t>พล.ต.นเรศ หมวกเหล็ก/รอง ผอ.รมน.จังหวัด อ.ย.(ท)/0853962469</t>
  </si>
  <si>
    <t>พล.ต.อนุสรณ์ นุตสถิต/ รอง ผอ.รมน.จังหวัด น.ม.(ท)/0817909800</t>
  </si>
  <si>
    <t>พ.ต.ต.สามารถ ไชยณรงค์/ผอ.ปปท.เขต 3 /0844392053</t>
  </si>
  <si>
    <t>พ.ต.ต.สามารถ ไชยณรงค์ / ผอ.ปปท.เขต 3/0844392053</t>
  </si>
  <si>
    <t>นายทองสุข ณ พล / รก.ผอ.ปปท.เขต 4/0854857655</t>
  </si>
  <si>
    <t>พล.ต. ศุภชัย ศุภเมธี / รอง ผอ.รมน.จังหวัด อ.ด.(ท)/0812625033</t>
  </si>
  <si>
    <t>พล.ต. กาจบดินทร์ ยิ่งตอน / รอง ผอ.รมน.จังหวัด ข.ก..(ท)/ 0942569895</t>
  </si>
  <si>
    <t>พล.ต.ประสิทธิ์ ทิศาวงค์ / ผอ.รมน.จังหวัด ส.น.(ท) /828352772</t>
  </si>
  <si>
    <t>นายกฤษณ์ กระแสเวส / ผอ.ปปท.เขต 5/ 0813722834</t>
  </si>
  <si>
    <t>พล.ต. กรีพล ทิตสาร / รอง ผอ.รมน.จังหวัด ช.ม. (ท) / 089755440</t>
  </si>
  <si>
    <t>พล.ต. คณเดช พงศบางโพธิ์ / รอง ผอ.รมน.จังหวัด ช.ร. (ท) / 0818861904</t>
  </si>
  <si>
    <t>นางรมณี กลั่นบิดา /ผแ.ปปท.เขต 6/0894442627</t>
  </si>
  <si>
    <t>พล.ต.สรายุทธ ปาลิวนิช / รอง ผอ.รมน.จังหวัด พ.ล.(ท)/0894399310</t>
  </si>
  <si>
    <t>พล.ต.อนุสรณ์ ธูปทอง / รอง ผอ.รมน.จังหวัด น.ว..(ท)/0819535404</t>
  </si>
  <si>
    <t>นางรมณี กลั่นบิดา /ผอ.ปปท.เขต 6/0894442627</t>
  </si>
  <si>
    <t>พ.ต.ท.เทอดศักดิ์ พุฒซ้อน / ผอ.ปปท.เขต7/0854842034</t>
  </si>
  <si>
    <t>พล.ต.ชินโชติ บุญยไพศษลเจริญ/รอง ผอ.รมน.จังหวัด น.ฐ..(ท)/0958964551</t>
  </si>
  <si>
    <t>พล.ต.สีหเดช ดีสนธิโชติ/รอง ผอ.รมน.จังหวัด พ.บ.(ท)/0954989451</t>
  </si>
  <si>
    <t>นายอภันันท์ นาวิกนันท์ /ผอ.ปปท.เขต 8/0844392059</t>
  </si>
  <si>
    <t>พล.ต. ทรงพล สุมนาวดี /รองผอ.รม.จังหวัด ส.ฎ. (ท)/0984624090</t>
  </si>
  <si>
    <t>น.อ.ธีค์ชรัช ศรีสวสดิ์ ร.น./รอง ผอ.รมน.จังหวัด พ.ง.(ท) / 0878304296</t>
  </si>
  <si>
    <t>พ.ต.อ.กษิดิส เพิ่มพูนวิวัฒน์/อ.ปปท.เขต 9/0826670569</t>
  </si>
  <si>
    <t>พ.อ.พิชิต โชติแก้ว/รอง ผฮงรมน.จังหวัด ต.ง.(ท) /0819792380</t>
  </si>
  <si>
    <t>พ.ต.อ.กษิดิส เพิ่มพูนวิวัฒน์/ผอ.ปปท.เขต 9/0826670569</t>
  </si>
  <si>
    <t>รอง ผอรมน.จังหวัด ส.ข.(ท)/0988352996</t>
  </si>
  <si>
    <t>หมายเหตุ /ประสานงาน</t>
  </si>
  <si>
    <t xml:space="preserve">    </t>
  </si>
  <si>
    <t>กกล.รส.จังหวัดสระบุรี</t>
  </si>
  <si>
    <t>พัฒนาที่ดิน จว.สระบุรี</t>
  </si>
  <si>
    <t>กอ.รมน.จว.จันทบุรี</t>
  </si>
  <si>
    <t>กกล.รส..จว.จันทบุรี</t>
  </si>
  <si>
    <t>พัฒนาที่ดิน จว.จันทบุรี</t>
  </si>
  <si>
    <t>กอ.รมน.จว.ชลบุรี</t>
  </si>
  <si>
    <t>กกล.รส.จว.ชลบุรี</t>
  </si>
  <si>
    <t>พัฒนาที่ดิน จว.ชลบุรี</t>
  </si>
  <si>
    <t>กอ.รมน.จว.ชัยภูมิ</t>
  </si>
  <si>
    <t>กกล.รส.จว.ชัยภูมิ</t>
  </si>
  <si>
    <t>พัฒนาที่ดิน จว.ชัยภูมิ</t>
  </si>
  <si>
    <t>กอ.รมน.จว.อุดรธานี</t>
  </si>
  <si>
    <t>กกล.รส.สร.จว.อุดรธานี</t>
  </si>
  <si>
    <t>พัฒนาที่ดิน จว.อุดรธานี</t>
  </si>
  <si>
    <t>กอ.รมน.จว.มหาสารคาม</t>
  </si>
  <si>
    <t>กกล.รส.จว.มหาสารคาม</t>
  </si>
  <si>
    <t>พัฒนาที่ดิน จว.มหาสารคาม</t>
  </si>
  <si>
    <t>กอ.รมน.จว.กาฬสินธุ์</t>
  </si>
  <si>
    <t>กกล.รส.จว.กาฬสินธุ์</t>
  </si>
  <si>
    <t>พัฒนาที่ดิน จว.กาฬสินธุ์</t>
  </si>
  <si>
    <t>กอ.รมน.จว.สกลนคร</t>
  </si>
  <si>
    <t>กกล.รส.จังหวัดกาฬสินธุ์</t>
  </si>
  <si>
    <t>กอ.รมน.จว.หนองบัวลำภู</t>
  </si>
  <si>
    <t>กกล.รส.จว.หนองบัวลำภู</t>
  </si>
  <si>
    <t>รมน.จว.บึงกาฬ</t>
  </si>
  <si>
    <t>กกล.รส.จว.บึงกาฬ</t>
  </si>
  <si>
    <t>สถานีพัฒนาที่ดิน จว.บึงกาฬ</t>
  </si>
  <si>
    <t>รมน.จว.ลำพูน</t>
  </si>
  <si>
    <t>กกล.รส.จว.ลำพูน</t>
  </si>
  <si>
    <t>สถานีพัฒนาที่ดินจังหวัดลำพูน</t>
  </si>
  <si>
    <t>รมน.จว.เชียงใหม่</t>
  </si>
  <si>
    <t>กกล.รส.จว.เชียงใหม่</t>
  </si>
  <si>
    <t>สถานีพัฒนาที่ดินจังหวัดเชียงใหม่</t>
  </si>
  <si>
    <t>รมน.จว.ลำปาง</t>
  </si>
  <si>
    <t>กกล.รส.จว.ลำปาง</t>
  </si>
  <si>
    <t>สถานีพัฒนาที่ดินจังหวัดลำปาง</t>
  </si>
  <si>
    <t>รมน.จว.แม่ฮ่องสอน</t>
  </si>
  <si>
    <t>กกล.รส.จว.แม่ฮ่องสอน</t>
  </si>
  <si>
    <t>สถานีพัฒนาที่ดิน จว.แม่ฮ่องสอน</t>
  </si>
  <si>
    <t>รมน.จว.น่าน</t>
  </si>
  <si>
    <t>กกล.รส.จว.น่าน</t>
  </si>
  <si>
    <t>สถานีพัฒนาที่ดิน จว.น่าน</t>
  </si>
  <si>
    <t>รมน.จว.แพร่</t>
  </si>
  <si>
    <t>กกล.รส.จว.แพร่</t>
  </si>
  <si>
    <t>สถานีพัฒนาที่ดิน จว.แพร่</t>
  </si>
  <si>
    <t>รมน.จว.พะเยา</t>
  </si>
  <si>
    <t>กกล.รส.จว.พะเยา</t>
  </si>
  <si>
    <t>สถานีพัฒนาที่ดิน จว.พะเยา</t>
  </si>
  <si>
    <t>รมน.จว.เชียงราย</t>
  </si>
  <si>
    <t>กกล.รส.จว.เชียงราย</t>
  </si>
  <si>
    <t>สถานีพัฒนาที่ดิน จว.เชียงราย</t>
  </si>
  <si>
    <t>รมน.จว.เพชรบูรณ์</t>
  </si>
  <si>
    <t>กกล.รส.จว.เพชรบูรณ์</t>
  </si>
  <si>
    <t>สถานีพัฒนาที่ดิน จว.เพชรบูรณ์</t>
  </si>
  <si>
    <t>รมน.จว.พิษณุโลก</t>
  </si>
  <si>
    <t>กกล.รส.จว.พิษณุโลก</t>
  </si>
  <si>
    <t>สถานีพัฒนาที่ดิน จว.พิษณุโลก</t>
  </si>
  <si>
    <t>รมน.จว.อุตรดิตถ์</t>
  </si>
  <si>
    <t>กกล.รส.จว.อุตรดิตถ์</t>
  </si>
  <si>
    <t>สถานีพัฒนาที่ดิน จว.อุตรดิตถ์</t>
  </si>
  <si>
    <t>รมน.จว.เลย</t>
  </si>
  <si>
    <t>กกล.รส.จว.เลย</t>
  </si>
  <si>
    <t>สถานีพัฒนาที่ดิน จว.เลย</t>
  </si>
  <si>
    <t>รมน.จว.พิจิตร</t>
  </si>
  <si>
    <t>กกล.รส.จว.พิจิตร</t>
  </si>
  <si>
    <t>สถานีพัฒนาที่ดิน จว.พิจิตร</t>
  </si>
  <si>
    <t xml:space="preserve">act. พื้นที่ </t>
  </si>
  <si>
    <t>รมน.จว.สุโขทัย</t>
  </si>
  <si>
    <t>กกล.รส.จว.สุโขทัย</t>
  </si>
  <si>
    <t>สถานีพัฒนาที่ดิน จว.สุโขทัย</t>
  </si>
  <si>
    <t>รมน.จว.ตาก</t>
  </si>
  <si>
    <t>กกล.รส.จว.ตาก</t>
  </si>
  <si>
    <t>สถานีพัฒนาที่ดิน จว.ตาก</t>
  </si>
  <si>
    <t>รมน.จว.กำแพงเพชร</t>
  </si>
  <si>
    <t>กกล.รส.จวกำแพงเพชร</t>
  </si>
  <si>
    <t>สถานีพัฒนาที่ดิน จว.กำแพงเพชร</t>
  </si>
  <si>
    <t>รมน.จว.นครสวรรค์</t>
  </si>
  <si>
    <t>กกล.รส.จว นครสวรรค์</t>
  </si>
  <si>
    <t>สถานีพัฒนาที่ดิน จว.นครสวรรค์</t>
  </si>
  <si>
    <t>รมน.จว.อุทัยธานี</t>
  </si>
  <si>
    <t>กกล.รส.จว อุทัยธานี</t>
  </si>
  <si>
    <t>สถานีพัฒนาที่ดิน จว.อุทัยธานี</t>
  </si>
  <si>
    <t>รมน.จว.กาญจนบุรี</t>
  </si>
  <si>
    <t>กกล.รส.จว กาญจนบุรี</t>
  </si>
  <si>
    <t>สถานีพัฒนาที่ดิน จว.กาญจนบุรี</t>
  </si>
  <si>
    <t>รมน.จว.เพชรบุรี</t>
  </si>
  <si>
    <t>กกล.รส.จว เพชรบุรี</t>
  </si>
  <si>
    <t>สถานีพัฒนาที่ดิน จว.เพชรบุรี</t>
  </si>
  <si>
    <t>รมน.จว.ประจวบคีรีขันธ์</t>
  </si>
  <si>
    <t>กกล.รส.จว ประจวบคีรีขันธ์</t>
  </si>
  <si>
    <t>สถานีพัฒนาที่ดิน จว.ประจวบคีรีขันธ์</t>
  </si>
  <si>
    <t>รมน.จว.นครศรีฯ</t>
  </si>
  <si>
    <t>กกล.รส.จว นครศรีฯ</t>
  </si>
  <si>
    <t>สถานีพัฒนาที่ดิน นครศรีฯ</t>
  </si>
  <si>
    <t>รมน.จว.ชุมพร</t>
  </si>
  <si>
    <t>กกล.รส.จว ชุมพร</t>
  </si>
  <si>
    <t>สถานีพัฒนาที่ดิน ชุมพร</t>
  </si>
  <si>
    <t>รมน.จว.พังงา</t>
  </si>
  <si>
    <t>กกล.รส.จว พังงา</t>
  </si>
  <si>
    <t>สถานีพัฒนาที่ดิน พังงา</t>
  </si>
  <si>
    <t>รมน.จว.สุราษฎร์ธานี</t>
  </si>
  <si>
    <t>กกล.รส.จว สุราษฎร์ธานี</t>
  </si>
  <si>
    <t>สถานีพัฒนาที่ดิน สุราษฎร์ธานี</t>
  </si>
  <si>
    <t>รมน.จว.ระนอง</t>
  </si>
  <si>
    <t>กกล.รส.จว ระนอง</t>
  </si>
  <si>
    <t>สถานีพัฒนาที่ดิน ระนอง</t>
  </si>
  <si>
    <t>รมน.จว.ตรัง</t>
  </si>
  <si>
    <t>กกล.รส.จว ตรัง</t>
  </si>
  <si>
    <t>สถานีพัฒนาที่ดิน ตรัง</t>
  </si>
  <si>
    <t>รมน.จว.สงขลา</t>
  </si>
  <si>
    <t>กกล.รส.จว สงขลา</t>
  </si>
  <si>
    <t>สถานีพัฒนาที่ดิน สงขลา</t>
  </si>
  <si>
    <t>รมน.จว.พัทลุง</t>
  </si>
  <si>
    <t>กกล.รส.จว พัทลุง</t>
  </si>
  <si>
    <t>สถานีพัฒนาที่ดิน พัทลุง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</si>
</sst>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87" formatCode="_-&quot;฿&quot;* #,##0.00_-;\-&quot;฿&quot;* #,##0.00_-;_-&quot;฿&quot;* &quot;-&quot;??_-;_-@_-"/>
    <numFmt numFmtId="188" formatCode="_-* #,##0.00_-;\-* #,##0.00_-;_-* &quot;-&quot;??_-;_-@_-"/>
    <numFmt numFmtId="189" formatCode="_-* #,##0_-;\-* #,##0_-;_-* &quot;-&quot;??_-;_-@_-"/>
    <numFmt numFmtId="190" formatCode="_-* #,##0.0_-;\-* #,##0.0_-;_-* &quot;-&quot;??_-;_-@_-"/>
    <numFmt numFmtId="191" formatCode="000000"/>
    <numFmt numFmtId="192" formatCode="0000000"/>
    <numFmt numFmtId="193" formatCode="General_)"/>
    <numFmt numFmtId="194" formatCode="#,##0.0"/>
  </numFmts>
  <fonts count="7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Wingdings"/>
      <charset val="2"/>
    </font>
    <font>
      <b/>
      <sz val="16"/>
      <color rgb="FFFF0000"/>
      <name val="TH SarabunPSK"/>
      <family val="2"/>
    </font>
    <font>
      <sz val="11"/>
      <color indexed="8"/>
      <name val="Tahoma"/>
      <family val="2"/>
      <charset val="222"/>
    </font>
    <font>
      <b/>
      <sz val="16"/>
      <color indexed="8"/>
      <name val="TH SarabunPSK"/>
      <family val="2"/>
    </font>
    <font>
      <b/>
      <sz val="15"/>
      <color theme="1"/>
      <name val="TH SarabunPSK"/>
      <family val="2"/>
    </font>
    <font>
      <sz val="16"/>
      <color theme="1"/>
      <name val="TH SarabunIT๙"/>
      <family val="2"/>
    </font>
    <font>
      <sz val="16"/>
      <color theme="1"/>
      <name val="Wingdings"/>
      <charset val="2"/>
    </font>
    <font>
      <sz val="14"/>
      <color theme="1"/>
      <name val="TH SarabunPSK"/>
      <family val="2"/>
    </font>
    <font>
      <sz val="16"/>
      <name val="TH SarabunIT๙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  <font>
      <sz val="16"/>
      <name val="Wingdings"/>
      <charset val="2"/>
    </font>
    <font>
      <b/>
      <sz val="16"/>
      <color theme="1"/>
      <name val="Wingdings 2"/>
      <family val="1"/>
      <charset val="2"/>
    </font>
    <font>
      <sz val="16"/>
      <color theme="1"/>
      <name val="Tahoma"/>
      <family val="2"/>
      <scheme val="minor"/>
    </font>
    <font>
      <sz val="16"/>
      <color theme="1"/>
      <name val="Wingdings 2"/>
      <family val="1"/>
      <charset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8"/>
      <name val="AngsanaUPC"/>
      <family val="1"/>
    </font>
    <font>
      <b/>
      <sz val="14"/>
      <name val="AngsanaUPC"/>
      <family val="1"/>
      <charset val="222"/>
    </font>
    <font>
      <sz val="11"/>
      <color indexed="8"/>
      <name val="Calibri"/>
      <family val="2"/>
    </font>
    <font>
      <sz val="16"/>
      <name val="AngsanaUPC"/>
      <family val="1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4"/>
      <name val="AngsanaUPC"/>
      <family val="1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sz val="14"/>
      <name val="Cordia New"/>
      <family val="2"/>
    </font>
    <font>
      <sz val="11"/>
      <color indexed="8"/>
      <name val="Tahoma"/>
      <family val="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4"/>
      <name val="Angsana New"/>
      <family val="1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7"/>
      <name val="Small Fonts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1"/>
      <color indexed="8"/>
      <name val="Calibri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u/>
      <sz val="16"/>
      <color indexed="12"/>
      <name val="AngsanaUPC"/>
      <family val="1"/>
    </font>
    <font>
      <u/>
      <sz val="16"/>
      <color indexed="36"/>
      <name val="AngsanaUPC"/>
      <family val="1"/>
    </font>
    <font>
      <sz val="12"/>
      <name val="นูลมรผ"/>
      <charset val="129"/>
    </font>
    <font>
      <sz val="12"/>
      <name val="นูลมรผ"/>
    </font>
    <font>
      <b/>
      <sz val="12"/>
      <color theme="1"/>
      <name val="TH SarabunPSK"/>
      <family val="2"/>
    </font>
    <font>
      <b/>
      <sz val="14"/>
      <color indexed="8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5">
    <xf numFmtId="0" fontId="0" fillId="0" borderId="0"/>
    <xf numFmtId="188" fontId="1" fillId="0" borderId="0" applyFont="0" applyFill="0" applyBorder="0" applyAlignment="0" applyProtection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7" fontId="25" fillId="0" borderId="0" applyFont="0" applyFill="0" applyBorder="0" applyAlignment="0" applyProtection="0"/>
    <xf numFmtId="4" fontId="26" fillId="0" borderId="21"/>
    <xf numFmtId="4" fontId="26" fillId="0" borderId="21"/>
    <xf numFmtId="4" fontId="26" fillId="0" borderId="21"/>
    <xf numFmtId="4" fontId="26" fillId="0" borderId="21"/>
    <xf numFmtId="4" fontId="26" fillId="0" borderId="21"/>
    <xf numFmtId="4" fontId="26" fillId="0" borderId="21"/>
    <xf numFmtId="4" fontId="26" fillId="0" borderId="21"/>
    <xf numFmtId="9" fontId="27" fillId="0" borderId="0">
      <alignment vertical="center"/>
    </xf>
    <xf numFmtId="0" fontId="8" fillId="12" borderId="0" applyNumberFormat="0" applyBorder="0" applyAlignment="0" applyProtection="0"/>
    <xf numFmtId="0" fontId="28" fillId="13" borderId="0" applyNumberFormat="0" applyBorder="0" applyAlignment="0" applyProtection="0"/>
    <xf numFmtId="0" fontId="8" fillId="14" borderId="0" applyNumberFormat="0" applyBorder="0" applyAlignment="0" applyProtection="0"/>
    <xf numFmtId="0" fontId="28" fillId="15" borderId="0" applyNumberFormat="0" applyBorder="0" applyAlignment="0" applyProtection="0"/>
    <xf numFmtId="0" fontId="8" fillId="16" borderId="0" applyNumberFormat="0" applyBorder="0" applyAlignment="0" applyProtection="0"/>
    <xf numFmtId="0" fontId="28" fillId="17" borderId="0" applyNumberFormat="0" applyBorder="0" applyAlignment="0" applyProtection="0"/>
    <xf numFmtId="0" fontId="8" fillId="18" borderId="0" applyNumberFormat="0" applyBorder="0" applyAlignment="0" applyProtection="0"/>
    <xf numFmtId="0" fontId="28" fillId="13" borderId="0" applyNumberFormat="0" applyBorder="0" applyAlignment="0" applyProtection="0"/>
    <xf numFmtId="0" fontId="8" fillId="19" borderId="0" applyNumberFormat="0" applyBorder="0" applyAlignment="0" applyProtection="0"/>
    <xf numFmtId="0" fontId="28" fillId="19" borderId="0" applyNumberFormat="0" applyBorder="0" applyAlignment="0" applyProtection="0"/>
    <xf numFmtId="0" fontId="8" fillId="15" borderId="0" applyNumberFormat="0" applyBorder="0" applyAlignment="0" applyProtection="0"/>
    <xf numFmtId="0" fontId="2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8" fillId="22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28" fillId="24" borderId="0" applyNumberFormat="0" applyBorder="0" applyAlignment="0" applyProtection="0"/>
    <xf numFmtId="0" fontId="8" fillId="18" borderId="0" applyNumberFormat="0" applyBorder="0" applyAlignment="0" applyProtection="0"/>
    <xf numFmtId="0" fontId="28" fillId="21" borderId="0" applyNumberFormat="0" applyBorder="0" applyAlignment="0" applyProtection="0"/>
    <xf numFmtId="0" fontId="8" fillId="20" borderId="0" applyNumberFormat="0" applyBorder="0" applyAlignment="0" applyProtection="0"/>
    <xf numFmtId="0" fontId="28" fillId="20" borderId="0" applyNumberFormat="0" applyBorder="0" applyAlignment="0" applyProtection="0"/>
    <xf numFmtId="0" fontId="8" fillId="25" borderId="0" applyNumberFormat="0" applyBorder="0" applyAlignment="0" applyProtection="0"/>
    <xf numFmtId="0" fontId="2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26" borderId="0" applyNumberFormat="0" applyBorder="0" applyAlignment="0" applyProtection="0"/>
    <xf numFmtId="0" fontId="31" fillId="27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0" applyNumberFormat="0" applyBorder="0" applyAlignment="0" applyProtection="0"/>
    <xf numFmtId="0" fontId="30" fillId="28" borderId="0" applyNumberFormat="0" applyBorder="0" applyAlignment="0" applyProtection="0"/>
    <xf numFmtId="0" fontId="31" fillId="21" borderId="0" applyNumberFormat="0" applyBorder="0" applyAlignment="0" applyProtection="0"/>
    <xf numFmtId="0" fontId="30" fillId="27" borderId="0" applyNumberFormat="0" applyBorder="0" applyAlignment="0" applyProtection="0"/>
    <xf numFmtId="0" fontId="31" fillId="27" borderId="0" applyNumberFormat="0" applyBorder="0" applyAlignment="0" applyProtection="0"/>
    <xf numFmtId="0" fontId="30" fillId="29" borderId="0" applyNumberFormat="0" applyBorder="0" applyAlignment="0" applyProtection="0"/>
    <xf numFmtId="0" fontId="31" fillId="1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9" fontId="32" fillId="0" borderId="0"/>
    <xf numFmtId="0" fontId="30" fillId="30" borderId="0" applyNumberFormat="0" applyBorder="0" applyAlignment="0" applyProtection="0"/>
    <xf numFmtId="0" fontId="31" fillId="27" borderId="0" applyNumberFormat="0" applyBorder="0" applyAlignment="0" applyProtection="0"/>
    <xf numFmtId="0" fontId="30" fillId="31" borderId="0" applyNumberFormat="0" applyBorder="0" applyAlignment="0" applyProtection="0"/>
    <xf numFmtId="0" fontId="31" fillId="31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28" borderId="0" applyNumberFormat="0" applyBorder="0" applyAlignment="0" applyProtection="0"/>
    <xf numFmtId="0" fontId="31" fillId="33" borderId="0" applyNumberFormat="0" applyBorder="0" applyAlignment="0" applyProtection="0"/>
    <xf numFmtId="0" fontId="30" fillId="27" borderId="0" applyNumberFormat="0" applyBorder="0" applyAlignment="0" applyProtection="0"/>
    <xf numFmtId="0" fontId="31" fillId="27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25" fillId="0" borderId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44" fontId="24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35" fillId="21" borderId="22" applyNumberFormat="0" applyAlignment="0" applyProtection="0"/>
    <xf numFmtId="0" fontId="36" fillId="13" borderId="22" applyNumberFormat="0" applyAlignment="0" applyProtection="0"/>
    <xf numFmtId="0" fontId="37" fillId="35" borderId="23" applyNumberFormat="0" applyAlignment="0" applyProtection="0"/>
    <xf numFmtId="0" fontId="38" fillId="35" borderId="23" applyNumberFormat="0" applyAlignment="0" applyProtection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38" fontId="45" fillId="3" borderId="0" applyNumberFormat="0" applyBorder="0" applyAlignment="0" applyProtection="0"/>
    <xf numFmtId="0" fontId="46" fillId="0" borderId="24" applyNumberFormat="0" applyAlignment="0" applyProtection="0">
      <alignment horizontal="left" vertical="center"/>
    </xf>
    <xf numFmtId="0" fontId="46" fillId="0" borderId="2">
      <alignment horizontal="left" vertical="center"/>
    </xf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9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2" fillId="0" borderId="2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4" fillId="15" borderId="22" applyNumberFormat="0" applyAlignment="0" applyProtection="0"/>
    <xf numFmtId="10" fontId="45" fillId="36" borderId="14" applyNumberFormat="0" applyBorder="0" applyAlignment="0" applyProtection="0"/>
    <xf numFmtId="0" fontId="55" fillId="15" borderId="22" applyNumberFormat="0" applyAlignment="0" applyProtection="0"/>
    <xf numFmtId="0" fontId="56" fillId="0" borderId="0"/>
    <xf numFmtId="0" fontId="57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24" borderId="0" applyNumberFormat="0" applyBorder="0" applyAlignment="0" applyProtection="0"/>
    <xf numFmtId="0" fontId="60" fillId="24" borderId="0" applyNumberFormat="0" applyBorder="0" applyAlignment="0" applyProtection="0"/>
    <xf numFmtId="37" fontId="61" fillId="0" borderId="0"/>
    <xf numFmtId="194" fontId="24" fillId="0" borderId="0"/>
    <xf numFmtId="0" fontId="39" fillId="0" borderId="0"/>
    <xf numFmtId="0" fontId="1" fillId="0" borderId="0"/>
    <xf numFmtId="0" fontId="39" fillId="0" borderId="0"/>
    <xf numFmtId="0" fontId="62" fillId="0" borderId="0"/>
    <xf numFmtId="0" fontId="24" fillId="0" borderId="0"/>
    <xf numFmtId="0" fontId="63" fillId="0" borderId="0"/>
    <xf numFmtId="0" fontId="39" fillId="0" borderId="0"/>
    <xf numFmtId="0" fontId="24" fillId="0" borderId="0"/>
    <xf numFmtId="0" fontId="64" fillId="0" borderId="0"/>
    <xf numFmtId="0" fontId="39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39" fillId="0" borderId="0"/>
    <xf numFmtId="0" fontId="24" fillId="17" borderId="31" applyNumberFormat="0" applyFont="0" applyAlignment="0" applyProtection="0"/>
    <xf numFmtId="0" fontId="39" fillId="17" borderId="31" applyNumberFormat="0" applyFont="0" applyAlignment="0" applyProtection="0"/>
    <xf numFmtId="0" fontId="65" fillId="21" borderId="32" applyNumberFormat="0" applyAlignment="0" applyProtection="0"/>
    <xf numFmtId="0" fontId="66" fillId="13" borderId="32" applyNumberFormat="0" applyAlignment="0" applyProtection="0"/>
    <xf numFmtId="10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1" fontId="24" fillId="0" borderId="8" applyNumberFormat="0" applyFill="0" applyAlignment="0" applyProtection="0">
      <alignment horizontal="center" vertical="center"/>
    </xf>
    <xf numFmtId="0" fontId="25" fillId="0" borderId="0"/>
    <xf numFmtId="4" fontId="26" fillId="0" borderId="21"/>
    <xf numFmtId="0" fontId="25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70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5" fillId="21" borderId="22" applyNumberFormat="0" applyAlignment="0" applyProtection="0"/>
    <xf numFmtId="0" fontId="35" fillId="21" borderId="22" applyNumberFormat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8" fontId="8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37" fillId="35" borderId="23" applyNumberFormat="0" applyAlignment="0" applyProtection="0"/>
    <xf numFmtId="0" fontId="37" fillId="35" borderId="23" applyNumberFormat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9" fontId="75" fillId="0" borderId="0" applyFont="0" applyFill="0" applyBorder="0" applyAlignment="0" applyProtection="0"/>
    <xf numFmtId="4" fontId="26" fillId="0" borderId="21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54" fillId="15" borderId="22" applyNumberFormat="0" applyAlignment="0" applyProtection="0"/>
    <xf numFmtId="0" fontId="54" fillId="15" borderId="22" applyNumberFormat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5" fillId="0" borderId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4" fontId="26" fillId="0" borderId="21"/>
    <xf numFmtId="0" fontId="25" fillId="0" borderId="0"/>
    <xf numFmtId="0" fontId="75" fillId="0" borderId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65" fillId="21" borderId="32" applyNumberFormat="0" applyAlignment="0" applyProtection="0"/>
    <xf numFmtId="0" fontId="65" fillId="21" borderId="32" applyNumberForma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</cellStyleXfs>
  <cellXfs count="7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4" fillId="2" borderId="6" xfId="0" applyFont="1" applyFill="1" applyBorder="1" applyAlignment="1"/>
    <xf numFmtId="0" fontId="4" fillId="2" borderId="5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7" fillId="0" borderId="0" xfId="0" applyFont="1"/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/>
    <xf numFmtId="0" fontId="4" fillId="2" borderId="0" xfId="0" applyFont="1" applyFill="1" applyBorder="1" applyAlignment="1"/>
    <xf numFmtId="0" fontId="5" fillId="2" borderId="8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/>
    <xf numFmtId="0" fontId="4" fillId="2" borderId="13" xfId="0" applyFont="1" applyFill="1" applyBorder="1" applyAlignment="1"/>
    <xf numFmtId="0" fontId="5" fillId="2" borderId="15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189" fontId="4" fillId="4" borderId="14" xfId="1" applyNumberFormat="1" applyFont="1" applyFill="1" applyBorder="1" applyAlignment="1">
      <alignment horizontal="right" vertical="top"/>
    </xf>
    <xf numFmtId="1" fontId="4" fillId="4" borderId="14" xfId="1" applyNumberFormat="1" applyFont="1" applyFill="1" applyBorder="1" applyAlignment="1">
      <alignment horizontal="right" vertical="top"/>
    </xf>
    <xf numFmtId="189" fontId="4" fillId="4" borderId="14" xfId="0" applyNumberFormat="1" applyFont="1" applyFill="1" applyBorder="1" applyAlignment="1">
      <alignment horizontal="center" vertical="top"/>
    </xf>
    <xf numFmtId="189" fontId="4" fillId="4" borderId="14" xfId="1" applyNumberFormat="1" applyFont="1" applyFill="1" applyBorder="1" applyAlignment="1">
      <alignment horizontal="center" vertical="top"/>
    </xf>
    <xf numFmtId="189" fontId="4" fillId="4" borderId="0" xfId="1" applyNumberFormat="1" applyFont="1" applyFill="1" applyBorder="1" applyAlignment="1">
      <alignment horizontal="center" vertical="top"/>
    </xf>
    <xf numFmtId="0" fontId="4" fillId="2" borderId="14" xfId="0" applyFont="1" applyFill="1" applyBorder="1" applyAlignment="1"/>
    <xf numFmtId="189" fontId="4" fillId="2" borderId="14" xfId="1" applyNumberFormat="1" applyFont="1" applyFill="1" applyBorder="1" applyAlignment="1"/>
    <xf numFmtId="189" fontId="4" fillId="2" borderId="14" xfId="0" applyNumberFormat="1" applyFont="1" applyFill="1" applyBorder="1" applyAlignment="1"/>
    <xf numFmtId="0" fontId="4" fillId="2" borderId="14" xfId="0" applyFont="1" applyFill="1" applyBorder="1" applyAlignment="1">
      <alignment horizontal="center"/>
    </xf>
    <xf numFmtId="188" fontId="4" fillId="2" borderId="14" xfId="1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left"/>
    </xf>
    <xf numFmtId="0" fontId="4" fillId="5" borderId="14" xfId="0" applyFont="1" applyFill="1" applyBorder="1"/>
    <xf numFmtId="0" fontId="4" fillId="5" borderId="14" xfId="0" applyFont="1" applyFill="1" applyBorder="1" applyAlignment="1">
      <alignment horizontal="right"/>
    </xf>
    <xf numFmtId="188" fontId="4" fillId="5" borderId="14" xfId="1" applyFont="1" applyFill="1" applyBorder="1" applyAlignment="1">
      <alignment horizontal="right"/>
    </xf>
    <xf numFmtId="189" fontId="4" fillId="5" borderId="14" xfId="0" applyNumberFormat="1" applyFont="1" applyFill="1" applyBorder="1" applyAlignment="1">
      <alignment horizontal="right"/>
    </xf>
    <xf numFmtId="188" fontId="4" fillId="5" borderId="14" xfId="1" applyFont="1" applyFill="1" applyBorder="1" applyAlignment="1">
      <alignment horizontal="center"/>
    </xf>
    <xf numFmtId="0" fontId="4" fillId="5" borderId="0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right"/>
    </xf>
    <xf numFmtId="0" fontId="3" fillId="6" borderId="10" xfId="0" applyFont="1" applyFill="1" applyBorder="1" applyAlignment="1">
      <alignment horizontal="right"/>
    </xf>
    <xf numFmtId="0" fontId="3" fillId="6" borderId="14" xfId="0" applyFont="1" applyFill="1" applyBorder="1"/>
    <xf numFmtId="188" fontId="3" fillId="6" borderId="1" xfId="1" applyFont="1" applyFill="1" applyBorder="1" applyAlignment="1">
      <alignment horizontal="center"/>
    </xf>
    <xf numFmtId="189" fontId="3" fillId="6" borderId="1" xfId="1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right"/>
    </xf>
    <xf numFmtId="189" fontId="3" fillId="0" borderId="17" xfId="1" applyNumberFormat="1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3" fillId="0" borderId="8" xfId="0" applyFont="1" applyBorder="1"/>
    <xf numFmtId="188" fontId="3" fillId="0" borderId="0" xfId="1" applyFont="1" applyBorder="1"/>
    <xf numFmtId="188" fontId="3" fillId="0" borderId="0" xfId="1" applyFont="1"/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/>
    </xf>
    <xf numFmtId="0" fontId="3" fillId="0" borderId="10" xfId="0" applyFont="1" applyBorder="1"/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/>
    </xf>
    <xf numFmtId="0" fontId="3" fillId="0" borderId="7" xfId="0" applyFont="1" applyBorder="1"/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4" fillId="6" borderId="17" xfId="0" applyFont="1" applyFill="1" applyBorder="1" applyAlignment="1">
      <alignment horizontal="left"/>
    </xf>
    <xf numFmtId="189" fontId="4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left"/>
    </xf>
    <xf numFmtId="188" fontId="4" fillId="2" borderId="17" xfId="1" applyFont="1" applyFill="1" applyBorder="1" applyAlignment="1">
      <alignment horizontal="right"/>
    </xf>
    <xf numFmtId="1" fontId="4" fillId="2" borderId="17" xfId="0" applyNumberFormat="1" applyFont="1" applyFill="1" applyBorder="1" applyAlignment="1">
      <alignment horizontal="right"/>
    </xf>
    <xf numFmtId="1" fontId="3" fillId="6" borderId="17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right"/>
    </xf>
    <xf numFmtId="0" fontId="3" fillId="6" borderId="17" xfId="0" applyFont="1" applyFill="1" applyBorder="1" applyAlignment="1">
      <alignment horizontal="right"/>
    </xf>
    <xf numFmtId="0" fontId="3" fillId="6" borderId="17" xfId="0" applyFont="1" applyFill="1" applyBorder="1"/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right"/>
    </xf>
    <xf numFmtId="0" fontId="3" fillId="6" borderId="19" xfId="0" applyFont="1" applyFill="1" applyBorder="1"/>
    <xf numFmtId="0" fontId="3" fillId="6" borderId="19" xfId="0" applyFont="1" applyFill="1" applyBorder="1" applyAlignment="1">
      <alignment horizontal="right"/>
    </xf>
    <xf numFmtId="0" fontId="3" fillId="6" borderId="19" xfId="0" applyFont="1" applyFill="1" applyBorder="1" applyAlignment="1">
      <alignment horizontal="center"/>
    </xf>
    <xf numFmtId="0" fontId="3" fillId="2" borderId="19" xfId="0" applyFont="1" applyFill="1" applyBorder="1"/>
    <xf numFmtId="189" fontId="3" fillId="2" borderId="19" xfId="1" applyNumberFormat="1" applyFont="1" applyFill="1" applyBorder="1"/>
    <xf numFmtId="0" fontId="3" fillId="2" borderId="19" xfId="0" applyFont="1" applyFill="1" applyBorder="1" applyAlignment="1">
      <alignment horizontal="right"/>
    </xf>
    <xf numFmtId="189" fontId="3" fillId="2" borderId="17" xfId="1" applyNumberFormat="1" applyFont="1" applyFill="1" applyBorder="1" applyAlignment="1">
      <alignment horizontal="right"/>
    </xf>
    <xf numFmtId="189" fontId="3" fillId="6" borderId="19" xfId="1" applyNumberFormat="1" applyFont="1" applyFill="1" applyBorder="1"/>
    <xf numFmtId="189" fontId="3" fillId="0" borderId="19" xfId="1" applyNumberFormat="1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3" fillId="6" borderId="18" xfId="0" applyFont="1" applyFill="1" applyBorder="1"/>
    <xf numFmtId="0" fontId="15" fillId="0" borderId="19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3" fillId="2" borderId="17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8" xfId="0" applyFont="1" applyFill="1" applyBorder="1" applyAlignment="1">
      <alignment horizontal="right"/>
    </xf>
    <xf numFmtId="189" fontId="3" fillId="2" borderId="18" xfId="1" applyNumberFormat="1" applyFont="1" applyFill="1" applyBorder="1" applyAlignment="1">
      <alignment horizontal="right"/>
    </xf>
    <xf numFmtId="0" fontId="3" fillId="2" borderId="18" xfId="0" applyFont="1" applyFill="1" applyBorder="1"/>
    <xf numFmtId="0" fontId="3" fillId="0" borderId="15" xfId="0" applyFont="1" applyBorder="1"/>
    <xf numFmtId="0" fontId="3" fillId="0" borderId="17" xfId="0" applyFont="1" applyFill="1" applyBorder="1" applyAlignment="1">
      <alignment horizontal="center"/>
    </xf>
    <xf numFmtId="188" fontId="3" fillId="2" borderId="17" xfId="1" applyFont="1" applyFill="1" applyBorder="1"/>
    <xf numFmtId="189" fontId="3" fillId="2" borderId="19" xfId="0" applyNumberFormat="1" applyFont="1" applyFill="1" applyBorder="1"/>
    <xf numFmtId="0" fontId="15" fillId="6" borderId="17" xfId="0" applyFont="1" applyFill="1" applyBorder="1" applyAlignment="1">
      <alignment horizontal="center"/>
    </xf>
    <xf numFmtId="189" fontId="3" fillId="2" borderId="17" xfId="1" applyNumberFormat="1" applyFont="1" applyFill="1" applyBorder="1"/>
    <xf numFmtId="189" fontId="3" fillId="2" borderId="19" xfId="1" applyNumberFormat="1" applyFont="1" applyFill="1" applyBorder="1" applyAlignment="1">
      <alignment horizontal="right"/>
    </xf>
    <xf numFmtId="189" fontId="3" fillId="6" borderId="17" xfId="1" applyNumberFormat="1" applyFont="1" applyFill="1" applyBorder="1" applyAlignment="1">
      <alignment horizontal="right"/>
    </xf>
    <xf numFmtId="189" fontId="3" fillId="6" borderId="18" xfId="1" applyNumberFormat="1" applyFont="1" applyFill="1" applyBorder="1" applyAlignment="1">
      <alignment horizontal="right"/>
    </xf>
    <xf numFmtId="0" fontId="3" fillId="0" borderId="17" xfId="0" applyFont="1" applyFill="1" applyBorder="1"/>
    <xf numFmtId="0" fontId="3" fillId="0" borderId="17" xfId="0" applyFont="1" applyFill="1" applyBorder="1" applyAlignment="1">
      <alignment horizontal="right"/>
    </xf>
    <xf numFmtId="0" fontId="3" fillId="6" borderId="17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0" fontId="3" fillId="0" borderId="19" xfId="0" applyFont="1" applyBorder="1"/>
    <xf numFmtId="0" fontId="3" fillId="0" borderId="19" xfId="0" applyFont="1" applyFill="1" applyBorder="1" applyAlignment="1">
      <alignment horizontal="center"/>
    </xf>
    <xf numFmtId="188" fontId="3" fillId="2" borderId="17" xfId="1" applyFont="1" applyFill="1" applyBorder="1" applyAlignment="1">
      <alignment horizontal="right"/>
    </xf>
    <xf numFmtId="0" fontId="15" fillId="6" borderId="19" xfId="0" applyFont="1" applyFill="1" applyBorder="1"/>
    <xf numFmtId="188" fontId="15" fillId="6" borderId="17" xfId="1" applyFont="1" applyFill="1" applyBorder="1"/>
    <xf numFmtId="0" fontId="15" fillId="6" borderId="17" xfId="0" applyFont="1" applyFill="1" applyBorder="1"/>
    <xf numFmtId="0" fontId="15" fillId="6" borderId="17" xfId="0" applyFont="1" applyFill="1" applyBorder="1" applyAlignment="1">
      <alignment horizontal="right"/>
    </xf>
    <xf numFmtId="189" fontId="15" fillId="6" borderId="17" xfId="1" applyNumberFormat="1" applyFont="1" applyFill="1" applyBorder="1" applyAlignment="1">
      <alignment horizontal="right"/>
    </xf>
    <xf numFmtId="189" fontId="3" fillId="2" borderId="18" xfId="1" applyNumberFormat="1" applyFont="1" applyFill="1" applyBorder="1"/>
    <xf numFmtId="188" fontId="3" fillId="2" borderId="18" xfId="1" applyFont="1" applyFill="1" applyBorder="1"/>
    <xf numFmtId="0" fontId="3" fillId="2" borderId="17" xfId="0" applyFont="1" applyFill="1" applyBorder="1" applyAlignment="1">
      <alignment vertical="top"/>
    </xf>
    <xf numFmtId="189" fontId="3" fillId="2" borderId="17" xfId="0" applyNumberFormat="1" applyFont="1" applyFill="1" applyBorder="1"/>
    <xf numFmtId="0" fontId="4" fillId="6" borderId="19" xfId="0" applyFont="1" applyFill="1" applyBorder="1"/>
    <xf numFmtId="0" fontId="16" fillId="0" borderId="17" xfId="0" applyFont="1" applyBorder="1" applyAlignment="1">
      <alignment horizontal="right"/>
    </xf>
    <xf numFmtId="189" fontId="16" fillId="0" borderId="17" xfId="1" applyNumberFormat="1" applyFont="1" applyBorder="1" applyAlignment="1">
      <alignment horizontal="right"/>
    </xf>
    <xf numFmtId="49" fontId="3" fillId="6" borderId="17" xfId="0" applyNumberFormat="1" applyFont="1" applyFill="1" applyBorder="1"/>
    <xf numFmtId="49" fontId="3" fillId="6" borderId="17" xfId="0" applyNumberFormat="1" applyFont="1" applyFill="1" applyBorder="1" applyAlignment="1">
      <alignment horizontal="center"/>
    </xf>
    <xf numFmtId="49" fontId="3" fillId="6" borderId="18" xfId="0" applyNumberFormat="1" applyFont="1" applyFill="1" applyBorder="1" applyAlignment="1">
      <alignment horizontal="center"/>
    </xf>
    <xf numFmtId="49" fontId="12" fillId="6" borderId="18" xfId="0" applyNumberFormat="1" applyFont="1" applyFill="1" applyBorder="1" applyAlignment="1">
      <alignment horizontal="center"/>
    </xf>
    <xf numFmtId="49" fontId="16" fillId="6" borderId="19" xfId="0" applyNumberFormat="1" applyFont="1" applyFill="1" applyBorder="1" applyAlignment="1">
      <alignment horizontal="left"/>
    </xf>
    <xf numFmtId="49" fontId="3" fillId="6" borderId="19" xfId="0" applyNumberFormat="1" applyFont="1" applyFill="1" applyBorder="1"/>
    <xf numFmtId="0" fontId="16" fillId="6" borderId="19" xfId="0" applyFont="1" applyFill="1" applyBorder="1" applyAlignment="1">
      <alignment horizontal="right"/>
    </xf>
    <xf numFmtId="49" fontId="15" fillId="6" borderId="17" xfId="0" applyNumberFormat="1" applyFont="1" applyFill="1" applyBorder="1"/>
    <xf numFmtId="0" fontId="16" fillId="2" borderId="17" xfId="0" applyFont="1" applyFill="1" applyBorder="1" applyAlignment="1">
      <alignment horizontal="right"/>
    </xf>
    <xf numFmtId="49" fontId="12" fillId="6" borderId="17" xfId="0" applyNumberFormat="1" applyFont="1" applyFill="1" applyBorder="1" applyAlignment="1">
      <alignment horizontal="center"/>
    </xf>
    <xf numFmtId="0" fontId="16" fillId="6" borderId="19" xfId="0" applyFont="1" applyFill="1" applyBorder="1" applyAlignment="1">
      <alignment horizontal="left"/>
    </xf>
    <xf numFmtId="189" fontId="16" fillId="6" borderId="19" xfId="1" applyNumberFormat="1" applyFont="1" applyFill="1" applyBorder="1" applyAlignment="1">
      <alignment horizontal="left"/>
    </xf>
    <xf numFmtId="189" fontId="16" fillId="0" borderId="19" xfId="1" applyNumberFormat="1" applyFont="1" applyBorder="1" applyAlignment="1">
      <alignment horizontal="right"/>
    </xf>
    <xf numFmtId="49" fontId="3" fillId="6" borderId="19" xfId="0" applyNumberFormat="1" applyFont="1" applyFill="1" applyBorder="1" applyAlignment="1">
      <alignment horizontal="center"/>
    </xf>
    <xf numFmtId="0" fontId="16" fillId="0" borderId="19" xfId="0" applyFont="1" applyBorder="1" applyAlignment="1">
      <alignment horizontal="right"/>
    </xf>
    <xf numFmtId="49" fontId="16" fillId="6" borderId="17" xfId="0" applyNumberFormat="1" applyFont="1" applyFill="1" applyBorder="1" applyAlignment="1">
      <alignment horizontal="left"/>
    </xf>
    <xf numFmtId="0" fontId="16" fillId="6" borderId="17" xfId="0" applyFont="1" applyFill="1" applyBorder="1" applyAlignment="1">
      <alignment horizontal="right"/>
    </xf>
    <xf numFmtId="49" fontId="3" fillId="8" borderId="17" xfId="0" applyNumberFormat="1" applyFont="1" applyFill="1" applyBorder="1"/>
    <xf numFmtId="0" fontId="16" fillId="6" borderId="17" xfId="0" applyFont="1" applyFill="1" applyBorder="1" applyAlignment="1">
      <alignment vertical="top"/>
    </xf>
    <xf numFmtId="189" fontId="16" fillId="6" borderId="17" xfId="1" applyNumberFormat="1" applyFont="1" applyFill="1" applyBorder="1" applyAlignment="1">
      <alignment horizontal="left"/>
    </xf>
    <xf numFmtId="0" fontId="16" fillId="0" borderId="18" xfId="0" applyFont="1" applyBorder="1" applyAlignment="1">
      <alignment horizontal="right"/>
    </xf>
    <xf numFmtId="49" fontId="16" fillId="6" borderId="18" xfId="0" applyNumberFormat="1" applyFont="1" applyFill="1" applyBorder="1" applyAlignment="1"/>
    <xf numFmtId="0" fontId="3" fillId="6" borderId="18" xfId="0" applyFont="1" applyFill="1" applyBorder="1" applyAlignment="1"/>
    <xf numFmtId="0" fontId="16" fillId="6" borderId="18" xfId="0" applyFont="1" applyFill="1" applyBorder="1" applyAlignment="1"/>
    <xf numFmtId="0" fontId="16" fillId="0" borderId="17" xfId="0" applyFont="1" applyBorder="1" applyAlignment="1"/>
    <xf numFmtId="189" fontId="16" fillId="0" borderId="17" xfId="1" applyNumberFormat="1" applyFont="1" applyBorder="1" applyAlignment="1"/>
    <xf numFmtId="0" fontId="3" fillId="0" borderId="17" xfId="0" applyFont="1" applyBorder="1" applyAlignment="1"/>
    <xf numFmtId="0" fontId="16" fillId="6" borderId="19" xfId="0" applyFont="1" applyFill="1" applyBorder="1" applyAlignment="1"/>
    <xf numFmtId="0" fontId="3" fillId="6" borderId="19" xfId="0" applyFont="1" applyFill="1" applyBorder="1" applyAlignment="1"/>
    <xf numFmtId="0" fontId="16" fillId="0" borderId="19" xfId="0" applyFont="1" applyBorder="1" applyAlignment="1"/>
    <xf numFmtId="189" fontId="16" fillId="0" borderId="19" xfId="1" applyNumberFormat="1" applyFont="1" applyBorder="1" applyAlignment="1"/>
    <xf numFmtId="0" fontId="12" fillId="6" borderId="19" xfId="0" applyFont="1" applyFill="1" applyBorder="1" applyAlignment="1">
      <alignment horizontal="center"/>
    </xf>
    <xf numFmtId="0" fontId="3" fillId="0" borderId="18" xfId="0" applyFont="1" applyBorder="1" applyAlignment="1"/>
    <xf numFmtId="0" fontId="16" fillId="6" borderId="17" xfId="0" applyFont="1" applyFill="1" applyBorder="1" applyAlignment="1"/>
    <xf numFmtId="188" fontId="16" fillId="6" borderId="19" xfId="1" applyFont="1" applyFill="1" applyBorder="1" applyAlignment="1"/>
    <xf numFmtId="0" fontId="3" fillId="6" borderId="19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right" vertical="center"/>
    </xf>
    <xf numFmtId="189" fontId="3" fillId="2" borderId="17" xfId="1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8" borderId="18" xfId="0" applyFont="1" applyFill="1" applyBorder="1"/>
    <xf numFmtId="0" fontId="15" fillId="2" borderId="18" xfId="0" applyFont="1" applyFill="1" applyBorder="1" applyAlignment="1">
      <alignment horizontal="right"/>
    </xf>
    <xf numFmtId="189" fontId="15" fillId="2" borderId="18" xfId="1" applyNumberFormat="1" applyFont="1" applyFill="1" applyBorder="1" applyAlignment="1">
      <alignment horizontal="right"/>
    </xf>
    <xf numFmtId="0" fontId="15" fillId="2" borderId="18" xfId="0" applyFont="1" applyFill="1" applyBorder="1"/>
    <xf numFmtId="0" fontId="15" fillId="0" borderId="18" xfId="0" applyFont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2" borderId="19" xfId="0" applyFont="1" applyFill="1" applyBorder="1"/>
    <xf numFmtId="0" fontId="15" fillId="2" borderId="17" xfId="0" applyFont="1" applyFill="1" applyBorder="1"/>
    <xf numFmtId="0" fontId="15" fillId="0" borderId="17" xfId="0" applyNumberFormat="1" applyFont="1" applyFill="1" applyBorder="1" applyAlignment="1">
      <alignment horizontal="center"/>
    </xf>
    <xf numFmtId="189" fontId="15" fillId="2" borderId="19" xfId="0" applyNumberFormat="1" applyFont="1" applyFill="1" applyBorder="1"/>
    <xf numFmtId="188" fontId="15" fillId="2" borderId="17" xfId="1" applyFont="1" applyFill="1" applyBorder="1" applyAlignment="1">
      <alignment horizontal="right"/>
    </xf>
    <xf numFmtId="189" fontId="15" fillId="2" borderId="19" xfId="1" applyNumberFormat="1" applyFont="1" applyFill="1" applyBorder="1" applyAlignment="1">
      <alignment horizontal="right"/>
    </xf>
    <xf numFmtId="0" fontId="15" fillId="2" borderId="17" xfId="0" applyFont="1" applyFill="1" applyBorder="1" applyAlignment="1">
      <alignment horizontal="right"/>
    </xf>
    <xf numFmtId="189" fontId="15" fillId="2" borderId="17" xfId="0" applyNumberFormat="1" applyFont="1" applyFill="1" applyBorder="1"/>
    <xf numFmtId="189" fontId="15" fillId="2" borderId="17" xfId="1" applyNumberFormat="1" applyFont="1" applyFill="1" applyBorder="1" applyAlignment="1">
      <alignment horizontal="right"/>
    </xf>
    <xf numFmtId="0" fontId="3" fillId="8" borderId="19" xfId="0" applyFont="1" applyFill="1" applyBorder="1"/>
    <xf numFmtId="0" fontId="15" fillId="0" borderId="17" xfId="0" applyFont="1" applyBorder="1" applyAlignment="1">
      <alignment horizontal="right"/>
    </xf>
    <xf numFmtId="0" fontId="3" fillId="0" borderId="17" xfId="0" applyNumberFormat="1" applyFont="1" applyFill="1" applyBorder="1" applyAlignment="1">
      <alignment horizontal="center"/>
    </xf>
    <xf numFmtId="0" fontId="15" fillId="2" borderId="19" xfId="0" applyFont="1" applyFill="1" applyBorder="1" applyAlignment="1">
      <alignment horizontal="right"/>
    </xf>
    <xf numFmtId="0" fontId="15" fillId="0" borderId="19" xfId="0" applyFont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3" fillId="8" borderId="17" xfId="0" applyFont="1" applyFill="1" applyBorder="1"/>
    <xf numFmtId="0" fontId="15" fillId="6" borderId="18" xfId="0" applyFont="1" applyFill="1" applyBorder="1"/>
    <xf numFmtId="0" fontId="15" fillId="2" borderId="17" xfId="0" applyFont="1" applyFill="1" applyBorder="1" applyAlignment="1">
      <alignment horizontal="left"/>
    </xf>
    <xf numFmtId="0" fontId="15" fillId="0" borderId="18" xfId="0" applyFont="1" applyBorder="1"/>
    <xf numFmtId="0" fontId="15" fillId="0" borderId="17" xfId="0" applyFont="1" applyBorder="1"/>
    <xf numFmtId="0" fontId="15" fillId="0" borderId="18" xfId="0" applyFont="1" applyBorder="1" applyAlignment="1">
      <alignment horizontal="right"/>
    </xf>
    <xf numFmtId="0" fontId="15" fillId="0" borderId="19" xfId="0" applyFont="1" applyBorder="1"/>
    <xf numFmtId="0" fontId="3" fillId="6" borderId="18" xfId="0" applyFont="1" applyFill="1" applyBorder="1" applyAlignment="1">
      <alignment horizontal="left"/>
    </xf>
    <xf numFmtId="0" fontId="3" fillId="6" borderId="19" xfId="0" applyFont="1" applyFill="1" applyBorder="1" applyAlignment="1">
      <alignment horizontal="left"/>
    </xf>
    <xf numFmtId="189" fontId="3" fillId="6" borderId="19" xfId="1" applyNumberFormat="1" applyFont="1" applyFill="1" applyBorder="1" applyAlignment="1">
      <alignment horizontal="right"/>
    </xf>
    <xf numFmtId="0" fontId="3" fillId="6" borderId="17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189" fontId="3" fillId="0" borderId="18" xfId="1" applyNumberFormat="1" applyFont="1" applyBorder="1" applyAlignment="1">
      <alignment horizontal="right"/>
    </xf>
    <xf numFmtId="189" fontId="3" fillId="6" borderId="17" xfId="1" applyNumberFormat="1" applyFont="1" applyFill="1" applyBorder="1"/>
    <xf numFmtId="188" fontId="3" fillId="2" borderId="18" xfId="1" applyFont="1" applyFill="1" applyBorder="1" applyAlignment="1">
      <alignment horizontal="right"/>
    </xf>
    <xf numFmtId="0" fontId="3" fillId="0" borderId="18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6" borderId="18" xfId="0" applyFont="1" applyFill="1" applyBorder="1" applyAlignment="1">
      <alignment horizontal="left" vertical="center"/>
    </xf>
    <xf numFmtId="0" fontId="3" fillId="6" borderId="19" xfId="0" applyFont="1" applyFill="1" applyBorder="1" applyAlignment="1">
      <alignment horizontal="left" vertical="center"/>
    </xf>
    <xf numFmtId="0" fontId="3" fillId="6" borderId="19" xfId="0" applyFont="1" applyFill="1" applyBorder="1" applyAlignment="1">
      <alignment horizontal="right" vertical="center"/>
    </xf>
    <xf numFmtId="0" fontId="3" fillId="6" borderId="17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189" fontId="3" fillId="2" borderId="17" xfId="1" applyNumberFormat="1" applyFont="1" applyFill="1" applyBorder="1" applyAlignment="1">
      <alignment horizontal="left"/>
    </xf>
    <xf numFmtId="188" fontId="3" fillId="2" borderId="17" xfId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89" fontId="3" fillId="2" borderId="18" xfId="1" applyNumberFormat="1" applyFont="1" applyFill="1" applyBorder="1" applyAlignment="1">
      <alignment horizontal="left"/>
    </xf>
    <xf numFmtId="0" fontId="3" fillId="0" borderId="19" xfId="0" applyFont="1" applyBorder="1" applyAlignment="1">
      <alignment horizontal="right" vertical="center"/>
    </xf>
    <xf numFmtId="189" fontId="3" fillId="2" borderId="19" xfId="1" applyNumberFormat="1" applyFont="1" applyFill="1" applyBorder="1" applyAlignment="1">
      <alignment horizontal="left"/>
    </xf>
    <xf numFmtId="0" fontId="3" fillId="2" borderId="19" xfId="0" applyFont="1" applyFill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6" borderId="17" xfId="0" applyFont="1" applyFill="1" applyBorder="1" applyAlignment="1">
      <alignment horizontal="center" vertical="top" wrapText="1"/>
    </xf>
    <xf numFmtId="0" fontId="3" fillId="6" borderId="19" xfId="0" applyFont="1" applyFill="1" applyBorder="1" applyAlignment="1">
      <alignment horizontal="center" vertical="top" wrapText="1"/>
    </xf>
    <xf numFmtId="189" fontId="3" fillId="6" borderId="18" xfId="1" applyNumberFormat="1" applyFont="1" applyFill="1" applyBorder="1" applyAlignment="1">
      <alignment horizontal="left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89" fontId="3" fillId="2" borderId="17" xfId="1" applyNumberFormat="1" applyFont="1" applyFill="1" applyBorder="1" applyAlignment="1">
      <alignment horizontal="left" vertical="top"/>
    </xf>
    <xf numFmtId="188" fontId="3" fillId="2" borderId="17" xfId="1" applyFont="1" applyFill="1" applyBorder="1" applyAlignment="1">
      <alignment horizontal="right" vertical="top"/>
    </xf>
    <xf numFmtId="0" fontId="3" fillId="2" borderId="17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right" vertical="top"/>
    </xf>
    <xf numFmtId="0" fontId="3" fillId="6" borderId="17" xfId="0" applyFont="1" applyFill="1" applyBorder="1" applyAlignment="1">
      <alignment horizontal="center" vertical="top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191" fontId="15" fillId="9" borderId="17" xfId="0" applyNumberFormat="1" applyFont="1" applyFill="1" applyBorder="1" applyAlignment="1">
      <alignment horizontal="center" vertical="center" shrinkToFit="1"/>
    </xf>
    <xf numFmtId="192" fontId="15" fillId="9" borderId="17" xfId="0" applyNumberFormat="1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left" wrapText="1"/>
    </xf>
    <xf numFmtId="0" fontId="3" fillId="6" borderId="18" xfId="0" applyFont="1" applyFill="1" applyBorder="1" applyAlignment="1">
      <alignment horizontal="left" wrapText="1"/>
    </xf>
    <xf numFmtId="0" fontId="3" fillId="6" borderId="17" xfId="0" applyFont="1" applyFill="1" applyBorder="1" applyAlignment="1">
      <alignment horizontal="left" wrapText="1"/>
    </xf>
    <xf numFmtId="0" fontId="3" fillId="6" borderId="17" xfId="0" applyNumberFormat="1" applyFont="1" applyFill="1" applyBorder="1" applyAlignment="1">
      <alignment horizontal="center"/>
    </xf>
    <xf numFmtId="0" fontId="3" fillId="6" borderId="18" xfId="0" applyNumberFormat="1" applyFont="1" applyFill="1" applyBorder="1" applyAlignment="1">
      <alignment horizontal="center"/>
    </xf>
    <xf numFmtId="0" fontId="12" fillId="6" borderId="18" xfId="0" applyNumberFormat="1" applyFont="1" applyFill="1" applyBorder="1" applyAlignment="1">
      <alignment horizontal="center"/>
    </xf>
    <xf numFmtId="0" fontId="11" fillId="6" borderId="19" xfId="0" applyNumberFormat="1" applyFont="1" applyFill="1" applyBorder="1" applyAlignment="1">
      <alignment horizontal="left"/>
    </xf>
    <xf numFmtId="0" fontId="3" fillId="6" borderId="19" xfId="0" applyFont="1" applyFill="1" applyBorder="1" applyAlignment="1">
      <alignment horizontal="left" wrapText="1"/>
    </xf>
    <xf numFmtId="0" fontId="12" fillId="6" borderId="17" xfId="0" applyNumberFormat="1" applyFont="1" applyFill="1" applyBorder="1" applyAlignment="1">
      <alignment horizontal="center"/>
    </xf>
    <xf numFmtId="0" fontId="12" fillId="6" borderId="19" xfId="0" applyNumberFormat="1" applyFont="1" applyFill="1" applyBorder="1" applyAlignment="1">
      <alignment horizontal="center"/>
    </xf>
    <xf numFmtId="0" fontId="3" fillId="6" borderId="18" xfId="0" applyFont="1" applyFill="1" applyBorder="1" applyAlignment="1">
      <alignment wrapText="1"/>
    </xf>
    <xf numFmtId="0" fontId="3" fillId="6" borderId="17" xfId="0" applyFont="1" applyFill="1" applyBorder="1" applyAlignment="1">
      <alignment wrapText="1"/>
    </xf>
    <xf numFmtId="0" fontId="3" fillId="6" borderId="17" xfId="0" applyFont="1" applyFill="1" applyBorder="1" applyAlignment="1"/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horizontal="right" vertical="center"/>
    </xf>
    <xf numFmtId="188" fontId="18" fillId="6" borderId="18" xfId="1" applyFont="1" applyFill="1" applyBorder="1" applyAlignment="1">
      <alignment horizontal="center"/>
    </xf>
    <xf numFmtId="188" fontId="12" fillId="6" borderId="18" xfId="1" applyFont="1" applyFill="1" applyBorder="1" applyAlignment="1">
      <alignment horizontal="center"/>
    </xf>
    <xf numFmtId="189" fontId="3" fillId="6" borderId="19" xfId="1" applyNumberFormat="1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right" vertical="center"/>
    </xf>
    <xf numFmtId="188" fontId="18" fillId="6" borderId="17" xfId="1" applyFont="1" applyFill="1" applyBorder="1" applyAlignment="1">
      <alignment horizontal="center"/>
    </xf>
    <xf numFmtId="188" fontId="12" fillId="6" borderId="17" xfId="1" applyFont="1" applyFill="1" applyBorder="1" applyAlignment="1">
      <alignment horizontal="center"/>
    </xf>
    <xf numFmtId="188" fontId="3" fillId="6" borderId="17" xfId="1" applyFont="1" applyFill="1" applyBorder="1" applyAlignment="1">
      <alignment horizontal="center"/>
    </xf>
    <xf numFmtId="189" fontId="3" fillId="6" borderId="17" xfId="1" applyNumberFormat="1" applyFont="1" applyFill="1" applyBorder="1" applyAlignment="1">
      <alignment horizontal="left" vertical="center"/>
    </xf>
    <xf numFmtId="189" fontId="4" fillId="6" borderId="19" xfId="1" applyNumberFormat="1" applyFont="1" applyFill="1" applyBorder="1" applyAlignment="1">
      <alignment horizontal="right"/>
    </xf>
    <xf numFmtId="188" fontId="18" fillId="6" borderId="19" xfId="1" applyFont="1" applyFill="1" applyBorder="1" applyAlignment="1">
      <alignment horizontal="center"/>
    </xf>
    <xf numFmtId="188" fontId="12" fillId="6" borderId="19" xfId="1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/>
    </xf>
    <xf numFmtId="0" fontId="3" fillId="0" borderId="18" xfId="0" applyFont="1" applyBorder="1" applyAlignment="1">
      <alignment vertical="top"/>
    </xf>
    <xf numFmtId="0" fontId="3" fillId="6" borderId="19" xfId="0" applyFont="1" applyFill="1" applyBorder="1" applyAlignment="1">
      <alignment vertical="top"/>
    </xf>
    <xf numFmtId="0" fontId="3" fillId="6" borderId="17" xfId="0" applyFont="1" applyFill="1" applyBorder="1" applyAlignment="1">
      <alignment vertical="top"/>
    </xf>
    <xf numFmtId="0" fontId="20" fillId="6" borderId="17" xfId="0" applyFont="1" applyFill="1" applyBorder="1" applyAlignment="1">
      <alignment horizontal="center" vertical="top"/>
    </xf>
    <xf numFmtId="0" fontId="3" fillId="6" borderId="19" xfId="0" applyFont="1" applyFill="1" applyBorder="1" applyAlignment="1">
      <alignment horizontal="center" vertical="top"/>
    </xf>
    <xf numFmtId="0" fontId="3" fillId="0" borderId="19" xfId="0" applyFont="1" applyBorder="1" applyAlignment="1">
      <alignment vertical="top"/>
    </xf>
    <xf numFmtId="0" fontId="20" fillId="6" borderId="19" xfId="0" applyFont="1" applyFill="1" applyBorder="1" applyAlignment="1">
      <alignment horizontal="center" vertical="top"/>
    </xf>
    <xf numFmtId="0" fontId="12" fillId="6" borderId="19" xfId="0" applyFont="1" applyFill="1" applyBorder="1" applyAlignment="1">
      <alignment horizontal="center" vertical="top"/>
    </xf>
    <xf numFmtId="0" fontId="3" fillId="6" borderId="19" xfId="0" applyFont="1" applyFill="1" applyBorder="1" applyAlignment="1">
      <alignment horizontal="left" indent="1"/>
    </xf>
    <xf numFmtId="189" fontId="4" fillId="2" borderId="17" xfId="1" applyNumberFormat="1" applyFont="1" applyFill="1" applyBorder="1" applyAlignment="1">
      <alignment horizontal="right"/>
    </xf>
    <xf numFmtId="189" fontId="4" fillId="5" borderId="19" xfId="1" applyNumberFormat="1" applyFont="1" applyFill="1" applyBorder="1" applyAlignment="1">
      <alignment horizontal="right"/>
    </xf>
    <xf numFmtId="0" fontId="3" fillId="6" borderId="19" xfId="0" applyFont="1" applyFill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6" borderId="17" xfId="0" applyFont="1" applyFill="1" applyBorder="1" applyAlignment="1">
      <alignment vertical="top" wrapText="1"/>
    </xf>
    <xf numFmtId="0" fontId="3" fillId="0" borderId="18" xfId="0" applyNumberFormat="1" applyFont="1" applyBorder="1" applyAlignment="1">
      <alignment horizontal="center"/>
    </xf>
    <xf numFmtId="0" fontId="12" fillId="0" borderId="18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12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vertical="top" wrapText="1"/>
    </xf>
    <xf numFmtId="0" fontId="15" fillId="0" borderId="17" xfId="0" applyNumberFormat="1" applyFont="1" applyBorder="1" applyAlignment="1">
      <alignment horizontal="center"/>
    </xf>
    <xf numFmtId="0" fontId="15" fillId="0" borderId="17" xfId="1" applyNumberFormat="1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19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0" fontId="3" fillId="6" borderId="18" xfId="0" applyFont="1" applyFill="1" applyBorder="1" applyAlignment="1">
      <alignment vertical="top" wrapText="1"/>
    </xf>
    <xf numFmtId="0" fontId="3" fillId="2" borderId="17" xfId="0" applyFont="1" applyFill="1" applyBorder="1" applyAlignment="1"/>
    <xf numFmtId="0" fontId="15" fillId="6" borderId="17" xfId="0" applyNumberFormat="1" applyFont="1" applyFill="1" applyBorder="1" applyAlignment="1">
      <alignment horizontal="center"/>
    </xf>
    <xf numFmtId="0" fontId="15" fillId="11" borderId="17" xfId="0" applyNumberFormat="1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right" vertical="top"/>
    </xf>
    <xf numFmtId="189" fontId="3" fillId="0" borderId="18" xfId="1" applyNumberFormat="1" applyFont="1" applyBorder="1" applyAlignment="1">
      <alignment horizontal="right" vertical="top"/>
    </xf>
    <xf numFmtId="0" fontId="12" fillId="0" borderId="17" xfId="0" applyFont="1" applyBorder="1" applyAlignment="1">
      <alignment horizontal="center" vertical="top"/>
    </xf>
    <xf numFmtId="0" fontId="3" fillId="0" borderId="19" xfId="0" applyFont="1" applyBorder="1" applyAlignment="1">
      <alignment horizontal="right" vertical="top"/>
    </xf>
    <xf numFmtId="0" fontId="3" fillId="0" borderId="17" xfId="0" applyFont="1" applyBorder="1" applyAlignment="1">
      <alignment horizontal="right" vertical="top"/>
    </xf>
    <xf numFmtId="0" fontId="3" fillId="0" borderId="17" xfId="0" applyFont="1" applyBorder="1" applyAlignment="1">
      <alignment vertical="top"/>
    </xf>
    <xf numFmtId="0" fontId="3" fillId="0" borderId="17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3" fillId="6" borderId="18" xfId="0" applyFont="1" applyFill="1" applyBorder="1" applyAlignment="1">
      <alignment horizontal="center" vertical="top" wrapText="1"/>
    </xf>
    <xf numFmtId="0" fontId="12" fillId="6" borderId="17" xfId="0" applyFont="1" applyFill="1" applyBorder="1" applyAlignment="1">
      <alignment horizontal="center" vertical="top" wrapText="1"/>
    </xf>
    <xf numFmtId="0" fontId="3" fillId="6" borderId="17" xfId="0" applyFont="1" applyFill="1" applyBorder="1" applyAlignment="1">
      <alignment horizontal="right" vertical="top"/>
    </xf>
    <xf numFmtId="0" fontId="3" fillId="6" borderId="18" xfId="0" applyFont="1" applyFill="1" applyBorder="1" applyAlignment="1">
      <alignment horizontal="right" vertical="top"/>
    </xf>
    <xf numFmtId="189" fontId="3" fillId="6" borderId="18" xfId="1" applyNumberFormat="1" applyFont="1" applyFill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89" fontId="3" fillId="2" borderId="18" xfId="1" applyNumberFormat="1" applyFont="1" applyFill="1" applyBorder="1" applyAlignment="1">
      <alignment horizontal="right" vertical="top"/>
    </xf>
    <xf numFmtId="189" fontId="4" fillId="6" borderId="18" xfId="1" applyNumberFormat="1" applyFont="1" applyFill="1" applyBorder="1" applyAlignment="1">
      <alignment horizontal="right"/>
    </xf>
    <xf numFmtId="0" fontId="15" fillId="0" borderId="18" xfId="0" applyFont="1" applyBorder="1" applyAlignment="1">
      <alignment horizontal="left"/>
    </xf>
    <xf numFmtId="189" fontId="3" fillId="0" borderId="19" xfId="1" applyNumberFormat="1" applyFont="1" applyBorder="1" applyAlignment="1">
      <alignment horizontal="right" vertical="top"/>
    </xf>
    <xf numFmtId="189" fontId="3" fillId="0" borderId="17" xfId="1" applyNumberFormat="1" applyFont="1" applyBorder="1" applyAlignment="1">
      <alignment horizontal="right" vertical="top"/>
    </xf>
    <xf numFmtId="0" fontId="3" fillId="0" borderId="17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left"/>
    </xf>
    <xf numFmtId="0" fontId="15" fillId="6" borderId="17" xfId="0" applyFont="1" applyFill="1" applyBorder="1" applyAlignment="1">
      <alignment horizontal="left"/>
    </xf>
    <xf numFmtId="3" fontId="15" fillId="6" borderId="17" xfId="0" applyNumberFormat="1" applyFont="1" applyFill="1" applyBorder="1" applyAlignment="1">
      <alignment horizontal="right"/>
    </xf>
    <xf numFmtId="3" fontId="15" fillId="0" borderId="17" xfId="0" applyNumberFormat="1" applyFont="1" applyBorder="1" applyAlignment="1">
      <alignment horizontal="right"/>
    </xf>
    <xf numFmtId="0" fontId="17" fillId="6" borderId="17" xfId="0" applyFont="1" applyFill="1" applyBorder="1" applyAlignment="1">
      <alignment horizontal="center"/>
    </xf>
    <xf numFmtId="0" fontId="15" fillId="0" borderId="19" xfId="0" applyFont="1" applyBorder="1" applyAlignment="1">
      <alignment horizontal="left"/>
    </xf>
    <xf numFmtId="0" fontId="15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horizontal="left" vertical="top"/>
    </xf>
    <xf numFmtId="0" fontId="3" fillId="6" borderId="17" xfId="0" applyFont="1" applyFill="1" applyBorder="1" applyAlignment="1">
      <alignment horizontal="left" vertical="top"/>
    </xf>
    <xf numFmtId="189" fontId="3" fillId="2" borderId="17" xfId="1" applyNumberFormat="1" applyFont="1" applyFill="1" applyBorder="1" applyAlignment="1">
      <alignment horizontal="right" vertical="top"/>
    </xf>
    <xf numFmtId="0" fontId="3" fillId="6" borderId="18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/>
    </xf>
    <xf numFmtId="189" fontId="3" fillId="0" borderId="8" xfId="1" applyNumberFormat="1" applyFont="1" applyBorder="1" applyAlignment="1">
      <alignment horizontal="right"/>
    </xf>
    <xf numFmtId="189" fontId="78" fillId="3" borderId="16" xfId="2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left"/>
    </xf>
    <xf numFmtId="0" fontId="13" fillId="6" borderId="17" xfId="0" applyFont="1" applyFill="1" applyBorder="1" applyAlignment="1"/>
    <xf numFmtId="188" fontId="3" fillId="6" borderId="17" xfId="1" applyFont="1" applyFill="1" applyBorder="1"/>
    <xf numFmtId="0" fontId="4" fillId="6" borderId="17" xfId="0" applyFont="1" applyFill="1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4" fillId="6" borderId="17" xfId="0" applyFont="1" applyFill="1" applyBorder="1" applyAlignment="1">
      <alignment horizontal="left"/>
    </xf>
    <xf numFmtId="188" fontId="15" fillId="6" borderId="17" xfId="1" applyFont="1" applyFill="1" applyBorder="1" applyAlignment="1">
      <alignment horizontal="left"/>
    </xf>
    <xf numFmtId="188" fontId="15" fillId="6" borderId="17" xfId="1" applyFont="1" applyFill="1" applyBorder="1" applyAlignment="1">
      <alignment horizontal="right"/>
    </xf>
    <xf numFmtId="0" fontId="3" fillId="6" borderId="17" xfId="0" applyNumberFormat="1" applyFont="1" applyFill="1" applyBorder="1"/>
    <xf numFmtId="0" fontId="4" fillId="5" borderId="17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left"/>
    </xf>
    <xf numFmtId="0" fontId="4" fillId="5" borderId="17" xfId="0" applyFont="1" applyFill="1" applyBorder="1"/>
    <xf numFmtId="0" fontId="4" fillId="5" borderId="17" xfId="0" applyFont="1" applyFill="1" applyBorder="1" applyAlignment="1">
      <alignment horizontal="right"/>
    </xf>
    <xf numFmtId="189" fontId="4" fillId="5" borderId="17" xfId="1" applyNumberFormat="1" applyFont="1" applyFill="1" applyBorder="1" applyAlignment="1">
      <alignment horizontal="right"/>
    </xf>
    <xf numFmtId="0" fontId="4" fillId="6" borderId="17" xfId="0" applyFont="1" applyFill="1" applyBorder="1"/>
    <xf numFmtId="49" fontId="3" fillId="0" borderId="17" xfId="0" applyNumberFormat="1" applyFont="1" applyBorder="1"/>
    <xf numFmtId="0" fontId="3" fillId="8" borderId="17" xfId="0" applyFont="1" applyFill="1" applyBorder="1" applyAlignment="1">
      <alignment horizontal="right"/>
    </xf>
    <xf numFmtId="0" fontId="16" fillId="2" borderId="17" xfId="0" applyFont="1" applyFill="1" applyBorder="1" applyAlignment="1">
      <alignment vertical="top"/>
    </xf>
    <xf numFmtId="49" fontId="16" fillId="2" borderId="17" xfId="0" applyNumberFormat="1" applyFont="1" applyFill="1" applyBorder="1" applyAlignment="1">
      <alignment horizontal="left"/>
    </xf>
    <xf numFmtId="189" fontId="16" fillId="2" borderId="17" xfId="1" applyNumberFormat="1" applyFont="1" applyFill="1" applyBorder="1" applyAlignment="1">
      <alignment horizontal="left"/>
    </xf>
    <xf numFmtId="0" fontId="16" fillId="6" borderId="17" xfId="0" applyFont="1" applyFill="1" applyBorder="1" applyAlignment="1">
      <alignment horizontal="left" vertical="top"/>
    </xf>
    <xf numFmtId="0" fontId="16" fillId="2" borderId="17" xfId="0" applyFont="1" applyFill="1" applyBorder="1" applyAlignment="1">
      <alignment horizontal="left" vertical="top"/>
    </xf>
    <xf numFmtId="0" fontId="16" fillId="6" borderId="17" xfId="0" applyFont="1" applyFill="1" applyBorder="1" applyAlignment="1">
      <alignment horizontal="left"/>
    </xf>
    <xf numFmtId="189" fontId="4" fillId="5" borderId="17" xfId="1" applyNumberFormat="1" applyFont="1" applyFill="1" applyBorder="1" applyAlignment="1">
      <alignment horizontal="center"/>
    </xf>
    <xf numFmtId="49" fontId="16" fillId="6" borderId="17" xfId="0" applyNumberFormat="1" applyFont="1" applyFill="1" applyBorder="1" applyAlignment="1"/>
    <xf numFmtId="189" fontId="16" fillId="6" borderId="17" xfId="1" applyNumberFormat="1" applyFont="1" applyFill="1" applyBorder="1" applyAlignment="1"/>
    <xf numFmtId="49" fontId="16" fillId="6" borderId="17" xfId="0" applyNumberFormat="1" applyFont="1" applyFill="1" applyBorder="1" applyAlignment="1">
      <alignment vertical="top"/>
    </xf>
    <xf numFmtId="189" fontId="16" fillId="6" borderId="17" xfId="1" applyNumberFormat="1" applyFont="1" applyFill="1" applyBorder="1" applyAlignment="1">
      <alignment vertical="top"/>
    </xf>
    <xf numFmtId="188" fontId="16" fillId="6" borderId="17" xfId="1" applyFont="1" applyFill="1" applyBorder="1" applyAlignment="1"/>
    <xf numFmtId="0" fontId="16" fillId="0" borderId="17" xfId="0" applyFont="1" applyFill="1" applyBorder="1" applyAlignment="1"/>
    <xf numFmtId="0" fontId="3" fillId="0" borderId="17" xfId="0" applyFont="1" applyFill="1" applyBorder="1" applyAlignment="1"/>
    <xf numFmtId="189" fontId="4" fillId="5" borderId="18" xfId="1" applyNumberFormat="1" applyFont="1" applyFill="1" applyBorder="1" applyAlignment="1">
      <alignment horizontal="right"/>
    </xf>
    <xf numFmtId="0" fontId="13" fillId="0" borderId="18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3" fillId="6" borderId="17" xfId="0" applyFont="1" applyFill="1" applyBorder="1" applyAlignment="1">
      <alignment vertical="center"/>
    </xf>
    <xf numFmtId="0" fontId="3" fillId="8" borderId="17" xfId="0" applyFont="1" applyFill="1" applyBorder="1" applyAlignment="1">
      <alignment horizontal="right" vertical="center"/>
    </xf>
    <xf numFmtId="0" fontId="4" fillId="8" borderId="17" xfId="0" applyFont="1" applyFill="1" applyBorder="1" applyAlignment="1">
      <alignment vertical="center"/>
    </xf>
    <xf numFmtId="189" fontId="3" fillId="2" borderId="17" xfId="1" applyNumberFormat="1" applyFont="1" applyFill="1" applyBorder="1" applyAlignment="1">
      <alignment vertical="center"/>
    </xf>
    <xf numFmtId="188" fontId="3" fillId="2" borderId="17" xfId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13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2" borderId="17" xfId="0" applyFont="1" applyFill="1" applyBorder="1" applyAlignment="1"/>
    <xf numFmtId="0" fontId="5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7" fillId="0" borderId="17" xfId="0" applyFont="1" applyBorder="1"/>
    <xf numFmtId="0" fontId="4" fillId="2" borderId="17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/>
    </xf>
    <xf numFmtId="189" fontId="78" fillId="3" borderId="17" xfId="2" applyNumberFormat="1" applyFont="1" applyFill="1" applyBorder="1" applyAlignment="1">
      <alignment horizontal="center" vertical="center" wrapText="1"/>
    </xf>
    <xf numFmtId="189" fontId="3" fillId="6" borderId="17" xfId="1" applyNumberFormat="1" applyFont="1" applyFill="1" applyBorder="1" applyAlignment="1">
      <alignment horizontal="center"/>
    </xf>
    <xf numFmtId="188" fontId="3" fillId="0" borderId="17" xfId="1" applyFont="1" applyBorder="1"/>
    <xf numFmtId="0" fontId="3" fillId="0" borderId="17" xfId="0" applyFont="1" applyBorder="1" applyAlignment="1">
      <alignment horizontal="left" vertical="top" wrapText="1"/>
    </xf>
    <xf numFmtId="189" fontId="15" fillId="2" borderId="17" xfId="1" applyNumberFormat="1" applyFont="1" applyFill="1" applyBorder="1"/>
    <xf numFmtId="188" fontId="15" fillId="2" borderId="17" xfId="1" applyFont="1" applyFill="1" applyBorder="1"/>
    <xf numFmtId="0" fontId="13" fillId="0" borderId="17" xfId="0" applyFont="1" applyBorder="1"/>
    <xf numFmtId="189" fontId="15" fillId="6" borderId="17" xfId="1" applyNumberFormat="1" applyFont="1" applyFill="1" applyBorder="1"/>
    <xf numFmtId="189" fontId="15" fillId="2" borderId="17" xfId="0" applyNumberFormat="1" applyFont="1" applyFill="1" applyBorder="1" applyAlignment="1">
      <alignment horizontal="left"/>
    </xf>
    <xf numFmtId="189" fontId="3" fillId="0" borderId="17" xfId="1" applyNumberFormat="1" applyFont="1" applyBorder="1"/>
    <xf numFmtId="0" fontId="21" fillId="0" borderId="17" xfId="0" applyFont="1" applyBorder="1" applyAlignment="1">
      <alignment horizontal="left" vertical="top" wrapText="1"/>
    </xf>
    <xf numFmtId="0" fontId="4" fillId="8" borderId="17" xfId="0" applyFont="1" applyFill="1" applyBorder="1" applyAlignment="1">
      <alignment horizontal="right"/>
    </xf>
    <xf numFmtId="0" fontId="13" fillId="6" borderId="17" xfId="0" applyFont="1" applyFill="1" applyBorder="1"/>
    <xf numFmtId="0" fontId="3" fillId="0" borderId="17" xfId="0" applyFont="1" applyBorder="1" applyAlignment="1">
      <alignment horizontal="left" vertical="center"/>
    </xf>
    <xf numFmtId="189" fontId="3" fillId="2" borderId="17" xfId="1" applyNumberFormat="1" applyFont="1" applyFill="1" applyBorder="1" applyAlignment="1">
      <alignment horizontal="left" vertical="center"/>
    </xf>
    <xf numFmtId="189" fontId="3" fillId="6" borderId="17" xfId="1" applyNumberFormat="1" applyFont="1" applyFill="1" applyBorder="1" applyAlignment="1">
      <alignment horizontal="left"/>
    </xf>
    <xf numFmtId="0" fontId="15" fillId="6" borderId="17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right" vertical="center"/>
    </xf>
    <xf numFmtId="189" fontId="15" fillId="6" borderId="17" xfId="1" applyNumberFormat="1" applyFont="1" applyFill="1" applyBorder="1" applyAlignment="1">
      <alignment horizontal="left" vertical="center"/>
    </xf>
    <xf numFmtId="189" fontId="15" fillId="0" borderId="17" xfId="1" applyNumberFormat="1" applyFont="1" applyBorder="1" applyAlignment="1">
      <alignment horizontal="left" vertical="center"/>
    </xf>
    <xf numFmtId="189" fontId="4" fillId="6" borderId="17" xfId="1" applyNumberFormat="1" applyFont="1" applyFill="1" applyBorder="1" applyAlignment="1">
      <alignment horizontal="right"/>
    </xf>
    <xf numFmtId="189" fontId="3" fillId="0" borderId="17" xfId="1" applyNumberFormat="1" applyFont="1" applyBorder="1" applyAlignment="1">
      <alignment horizontal="left"/>
    </xf>
    <xf numFmtId="0" fontId="3" fillId="2" borderId="17" xfId="0" applyFont="1" applyFill="1" applyBorder="1" applyAlignment="1">
      <alignment vertical="top" wrapText="1"/>
    </xf>
    <xf numFmtId="0" fontId="3" fillId="0" borderId="17" xfId="0" applyFont="1" applyBorder="1" applyAlignment="1">
      <alignment horizontal="left" wrapText="1"/>
    </xf>
    <xf numFmtId="0" fontId="11" fillId="6" borderId="17" xfId="0" applyNumberFormat="1" applyFont="1" applyFill="1" applyBorder="1" applyAlignment="1">
      <alignment horizontal="left"/>
    </xf>
    <xf numFmtId="189" fontId="4" fillId="6" borderId="17" xfId="1" applyNumberFormat="1" applyFont="1" applyFill="1" applyBorder="1" applyAlignment="1"/>
    <xf numFmtId="0" fontId="4" fillId="6" borderId="17" xfId="0" applyFont="1" applyFill="1" applyBorder="1" applyAlignment="1">
      <alignment horizontal="right"/>
    </xf>
    <xf numFmtId="0" fontId="3" fillId="6" borderId="17" xfId="0" applyFont="1" applyFill="1" applyBorder="1" applyAlignment="1">
      <alignment horizontal="left" vertical="top" wrapText="1"/>
    </xf>
    <xf numFmtId="189" fontId="3" fillId="6" borderId="17" xfId="1" applyNumberFormat="1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right"/>
    </xf>
    <xf numFmtId="0" fontId="20" fillId="6" borderId="17" xfId="0" applyFont="1" applyFill="1" applyBorder="1" applyAlignment="1">
      <alignment horizontal="center"/>
    </xf>
    <xf numFmtId="188" fontId="3" fillId="0" borderId="17" xfId="0" applyNumberFormat="1" applyFont="1" applyBorder="1"/>
    <xf numFmtId="0" fontId="3" fillId="6" borderId="17" xfId="0" applyFont="1" applyFill="1" applyBorder="1" applyAlignment="1">
      <alignment horizontal="left" indent="1"/>
    </xf>
    <xf numFmtId="0" fontId="3" fillId="10" borderId="17" xfId="0" applyFont="1" applyFill="1" applyBorder="1" applyAlignment="1">
      <alignment horizontal="right"/>
    </xf>
    <xf numFmtId="0" fontId="4" fillId="6" borderId="17" xfId="0" applyFont="1" applyFill="1" applyBorder="1" applyAlignment="1"/>
    <xf numFmtId="189" fontId="3" fillId="2" borderId="17" xfId="1" applyNumberFormat="1" applyFont="1" applyFill="1" applyBorder="1" applyAlignment="1"/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vertical="center"/>
    </xf>
    <xf numFmtId="0" fontId="3" fillId="11" borderId="17" xfId="0" applyNumberFormat="1" applyFont="1" applyFill="1" applyBorder="1" applyAlignment="1">
      <alignment horizontal="center"/>
    </xf>
    <xf numFmtId="189" fontId="3" fillId="6" borderId="17" xfId="1" applyNumberFormat="1" applyFont="1" applyFill="1" applyBorder="1" applyAlignment="1">
      <alignment vertical="top" wrapText="1"/>
    </xf>
    <xf numFmtId="189" fontId="3" fillId="6" borderId="17" xfId="1" applyNumberFormat="1" applyFont="1" applyFill="1" applyBorder="1" applyAlignment="1">
      <alignment vertical="top"/>
    </xf>
    <xf numFmtId="0" fontId="22" fillId="6" borderId="17" xfId="0" applyFont="1" applyFill="1" applyBorder="1" applyAlignment="1">
      <alignment vertical="top" wrapText="1"/>
    </xf>
    <xf numFmtId="189" fontId="4" fillId="6" borderId="17" xfId="0" applyNumberFormat="1" applyFont="1" applyFill="1" applyBorder="1" applyAlignment="1">
      <alignment horizontal="right"/>
    </xf>
    <xf numFmtId="0" fontId="11" fillId="0" borderId="17" xfId="0" applyFont="1" applyBorder="1" applyAlignment="1">
      <alignment horizontal="left"/>
    </xf>
    <xf numFmtId="0" fontId="3" fillId="6" borderId="17" xfId="0" applyFont="1" applyFill="1" applyBorder="1" applyAlignment="1">
      <alignment horizontal="left" vertical="center" wrapText="1"/>
    </xf>
    <xf numFmtId="190" fontId="3" fillId="2" borderId="17" xfId="1" applyNumberFormat="1" applyFont="1" applyFill="1" applyBorder="1" applyAlignment="1">
      <alignment horizontal="right"/>
    </xf>
    <xf numFmtId="2" fontId="13" fillId="0" borderId="17" xfId="1" applyNumberFormat="1" applyFont="1" applyBorder="1" applyAlignment="1">
      <alignment horizontal="left" vertical="top"/>
    </xf>
    <xf numFmtId="2" fontId="13" fillId="0" borderId="17" xfId="1" applyNumberFormat="1" applyFont="1" applyBorder="1" applyAlignment="1">
      <alignment horizontal="left"/>
    </xf>
    <xf numFmtId="188" fontId="13" fillId="0" borderId="17" xfId="1" applyFont="1" applyBorder="1"/>
    <xf numFmtId="0" fontId="3" fillId="6" borderId="17" xfId="0" applyFont="1" applyFill="1" applyBorder="1" applyAlignment="1">
      <alignment horizontal="right" vertical="center" wrapText="1"/>
    </xf>
    <xf numFmtId="189" fontId="3" fillId="6" borderId="17" xfId="1" applyNumberFormat="1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center" vertical="center" wrapText="1"/>
    </xf>
    <xf numFmtId="189" fontId="15" fillId="6" borderId="17" xfId="1" applyNumberFormat="1" applyFont="1" applyFill="1" applyBorder="1" applyAlignment="1">
      <alignment horizontal="right" vertical="center"/>
    </xf>
    <xf numFmtId="188" fontId="4" fillId="6" borderId="17" xfId="1" applyFont="1" applyFill="1" applyBorder="1" applyAlignment="1">
      <alignment horizontal="right"/>
    </xf>
    <xf numFmtId="189" fontId="3" fillId="0" borderId="17" xfId="1" applyNumberFormat="1" applyFont="1" applyBorder="1" applyAlignment="1">
      <alignment vertical="top"/>
    </xf>
    <xf numFmtId="189" fontId="3" fillId="6" borderId="17" xfId="1" applyNumberFormat="1" applyFont="1" applyFill="1" applyBorder="1" applyAlignment="1">
      <alignment horizontal="left" vertical="top"/>
    </xf>
    <xf numFmtId="189" fontId="3" fillId="6" borderId="17" xfId="1" applyNumberFormat="1" applyFont="1" applyFill="1" applyBorder="1" applyAlignment="1">
      <alignment vertical="center"/>
    </xf>
    <xf numFmtId="0" fontId="23" fillId="0" borderId="17" xfId="0" applyFont="1" applyBorder="1" applyAlignment="1">
      <alignment vertical="top" wrapText="1"/>
    </xf>
    <xf numFmtId="0" fontId="23" fillId="0" borderId="17" xfId="0" applyFont="1" applyBorder="1" applyAlignment="1">
      <alignment horizontal="left" vertical="top" wrapText="1"/>
    </xf>
    <xf numFmtId="189" fontId="4" fillId="7" borderId="17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4" borderId="19" xfId="0" applyFont="1" applyFill="1" applyBorder="1" applyAlignment="1">
      <alignment horizontal="center" vertical="top"/>
    </xf>
    <xf numFmtId="189" fontId="4" fillId="4" borderId="19" xfId="1" applyNumberFormat="1" applyFont="1" applyFill="1" applyBorder="1" applyAlignment="1">
      <alignment horizontal="right" vertical="top"/>
    </xf>
    <xf numFmtId="1" fontId="4" fillId="4" borderId="19" xfId="1" applyNumberFormat="1" applyFont="1" applyFill="1" applyBorder="1" applyAlignment="1">
      <alignment horizontal="right" vertical="top"/>
    </xf>
    <xf numFmtId="189" fontId="4" fillId="4" borderId="19" xfId="0" applyNumberFormat="1" applyFont="1" applyFill="1" applyBorder="1" applyAlignment="1">
      <alignment horizontal="center" vertical="top"/>
    </xf>
    <xf numFmtId="189" fontId="4" fillId="4" borderId="19" xfId="1" applyNumberFormat="1" applyFont="1" applyFill="1" applyBorder="1" applyAlignment="1">
      <alignment horizontal="center" vertical="top"/>
    </xf>
    <xf numFmtId="0" fontId="4" fillId="5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left"/>
    </xf>
    <xf numFmtId="0" fontId="4" fillId="5" borderId="18" xfId="0" applyFont="1" applyFill="1" applyBorder="1"/>
    <xf numFmtId="0" fontId="4" fillId="5" borderId="18" xfId="0" applyFont="1" applyFill="1" applyBorder="1" applyAlignment="1">
      <alignment horizontal="right"/>
    </xf>
    <xf numFmtId="188" fontId="4" fillId="5" borderId="18" xfId="1" applyFont="1" applyFill="1" applyBorder="1" applyAlignment="1">
      <alignment horizontal="right"/>
    </xf>
    <xf numFmtId="189" fontId="4" fillId="5" borderId="18" xfId="0" applyNumberFormat="1" applyFont="1" applyFill="1" applyBorder="1" applyAlignment="1">
      <alignment horizontal="right"/>
    </xf>
    <xf numFmtId="188" fontId="4" fillId="5" borderId="18" xfId="1" applyFont="1" applyFill="1" applyBorder="1" applyAlignment="1">
      <alignment horizontal="center"/>
    </xf>
    <xf numFmtId="0" fontId="4" fillId="2" borderId="35" xfId="0" applyFont="1" applyFill="1" applyBorder="1" applyAlignment="1"/>
    <xf numFmtId="0" fontId="4" fillId="2" borderId="36" xfId="0" applyFont="1" applyFill="1" applyBorder="1" applyAlignment="1"/>
    <xf numFmtId="189" fontId="4" fillId="2" borderId="36" xfId="1" applyNumberFormat="1" applyFont="1" applyFill="1" applyBorder="1" applyAlignment="1"/>
    <xf numFmtId="189" fontId="4" fillId="2" borderId="36" xfId="0" applyNumberFormat="1" applyFont="1" applyFill="1" applyBorder="1" applyAlignment="1"/>
    <xf numFmtId="0" fontId="4" fillId="2" borderId="36" xfId="0" applyFont="1" applyFill="1" applyBorder="1" applyAlignment="1">
      <alignment horizontal="center"/>
    </xf>
    <xf numFmtId="188" fontId="4" fillId="2" borderId="36" xfId="1" applyFont="1" applyFill="1" applyBorder="1" applyAlignment="1">
      <alignment horizontal="center"/>
    </xf>
    <xf numFmtId="0" fontId="3" fillId="0" borderId="36" xfId="0" applyFont="1" applyBorder="1"/>
    <xf numFmtId="0" fontId="3" fillId="0" borderId="19" xfId="0" applyFont="1" applyBorder="1" applyAlignment="1">
      <alignment horizontal="left" vertical="top"/>
    </xf>
    <xf numFmtId="0" fontId="4" fillId="7" borderId="18" xfId="0" applyFont="1" applyFill="1" applyBorder="1" applyAlignment="1">
      <alignment horizontal="left"/>
    </xf>
    <xf numFmtId="189" fontId="4" fillId="7" borderId="18" xfId="1" applyNumberFormat="1" applyFont="1" applyFill="1" applyBorder="1" applyAlignment="1">
      <alignment horizontal="right"/>
    </xf>
    <xf numFmtId="190" fontId="4" fillId="7" borderId="18" xfId="1" applyNumberFormat="1" applyFont="1" applyFill="1" applyBorder="1" applyAlignment="1">
      <alignment horizontal="left"/>
    </xf>
    <xf numFmtId="188" fontId="4" fillId="7" borderId="18" xfId="1" applyFont="1" applyFill="1" applyBorder="1" applyAlignment="1">
      <alignment horizontal="right"/>
    </xf>
    <xf numFmtId="1" fontId="4" fillId="7" borderId="18" xfId="0" applyNumberFormat="1" applyFont="1" applyFill="1" applyBorder="1" applyAlignment="1">
      <alignment horizontal="right"/>
    </xf>
    <xf numFmtId="1" fontId="4" fillId="7" borderId="18" xfId="0" applyNumberFormat="1" applyFont="1" applyFill="1" applyBorder="1" applyAlignment="1">
      <alignment horizontal="center"/>
    </xf>
    <xf numFmtId="0" fontId="4" fillId="2" borderId="36" xfId="0" applyFont="1" applyFill="1" applyBorder="1" applyAlignment="1">
      <alignment horizontal="left"/>
    </xf>
    <xf numFmtId="1" fontId="4" fillId="2" borderId="36" xfId="0" applyNumberFormat="1" applyFont="1" applyFill="1" applyBorder="1" applyAlignment="1">
      <alignment horizontal="right"/>
    </xf>
    <xf numFmtId="189" fontId="4" fillId="2" borderId="36" xfId="1" applyNumberFormat="1" applyFont="1" applyFill="1" applyBorder="1" applyAlignment="1">
      <alignment horizontal="right"/>
    </xf>
    <xf numFmtId="1" fontId="4" fillId="2" borderId="36" xfId="0" applyNumberFormat="1" applyFont="1" applyFill="1" applyBorder="1" applyAlignment="1">
      <alignment horizontal="center"/>
    </xf>
    <xf numFmtId="0" fontId="4" fillId="6" borderId="19" xfId="0" applyFont="1" applyFill="1" applyBorder="1" applyAlignment="1">
      <alignment horizontal="left"/>
    </xf>
    <xf numFmtId="189" fontId="4" fillId="2" borderId="19" xfId="0" applyNumberFormat="1" applyFont="1" applyFill="1" applyBorder="1" applyAlignment="1">
      <alignment horizontal="right"/>
    </xf>
    <xf numFmtId="0" fontId="4" fillId="2" borderId="19" xfId="0" applyFont="1" applyFill="1" applyBorder="1" applyAlignment="1">
      <alignment horizontal="left"/>
    </xf>
    <xf numFmtId="188" fontId="4" fillId="2" borderId="19" xfId="1" applyFont="1" applyFill="1" applyBorder="1" applyAlignment="1">
      <alignment horizontal="right"/>
    </xf>
    <xf numFmtId="1" fontId="4" fillId="2" borderId="19" xfId="0" applyNumberFormat="1" applyFont="1" applyFill="1" applyBorder="1" applyAlignment="1">
      <alignment horizontal="right"/>
    </xf>
    <xf numFmtId="1" fontId="3" fillId="6" borderId="19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3" fillId="6" borderId="18" xfId="0" applyFont="1" applyFill="1" applyBorder="1" applyAlignment="1">
      <alignment horizontal="left" vertical="top"/>
    </xf>
    <xf numFmtId="189" fontId="3" fillId="6" borderId="18" xfId="1" applyNumberFormat="1" applyFont="1" applyFill="1" applyBorder="1"/>
    <xf numFmtId="0" fontId="13" fillId="6" borderId="18" xfId="0" applyFont="1" applyFill="1" applyBorder="1" applyAlignment="1"/>
    <xf numFmtId="0" fontId="4" fillId="5" borderId="35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left"/>
    </xf>
    <xf numFmtId="0" fontId="3" fillId="5" borderId="36" xfId="0" applyFont="1" applyFill="1" applyBorder="1"/>
    <xf numFmtId="0" fontId="4" fillId="5" borderId="36" xfId="0" applyFont="1" applyFill="1" applyBorder="1" applyAlignment="1">
      <alignment horizontal="right"/>
    </xf>
    <xf numFmtId="0" fontId="3" fillId="0" borderId="36" xfId="0" applyFont="1" applyBorder="1" applyAlignment="1">
      <alignment horizontal="right"/>
    </xf>
    <xf numFmtId="189" fontId="4" fillId="5" borderId="36" xfId="0" applyNumberFormat="1" applyFont="1" applyFill="1" applyBorder="1" applyAlignment="1">
      <alignment horizontal="right"/>
    </xf>
    <xf numFmtId="0" fontId="4" fillId="5" borderId="36" xfId="0" applyFont="1" applyFill="1" applyBorder="1" applyAlignment="1">
      <alignment horizontal="center"/>
    </xf>
    <xf numFmtId="188" fontId="4" fillId="5" borderId="36" xfId="1" applyFont="1" applyFill="1" applyBorder="1" applyAlignment="1">
      <alignment horizontal="center"/>
    </xf>
    <xf numFmtId="0" fontId="14" fillId="6" borderId="18" xfId="0" applyFont="1" applyFill="1" applyBorder="1" applyAlignment="1">
      <alignment horizontal="left"/>
    </xf>
    <xf numFmtId="0" fontId="15" fillId="6" borderId="18" xfId="0" applyFont="1" applyFill="1" applyBorder="1" applyAlignment="1">
      <alignment horizontal="right"/>
    </xf>
    <xf numFmtId="188" fontId="15" fillId="6" borderId="18" xfId="1" applyFont="1" applyFill="1" applyBorder="1" applyAlignment="1">
      <alignment horizontal="left"/>
    </xf>
    <xf numFmtId="189" fontId="15" fillId="0" borderId="18" xfId="1" applyNumberFormat="1" applyFont="1" applyBorder="1" applyAlignment="1">
      <alignment horizontal="right"/>
    </xf>
    <xf numFmtId="0" fontId="4" fillId="5" borderId="36" xfId="0" applyFont="1" applyFill="1" applyBorder="1"/>
    <xf numFmtId="0" fontId="4" fillId="5" borderId="36" xfId="0" applyFont="1" applyFill="1" applyBorder="1" applyAlignment="1"/>
    <xf numFmtId="189" fontId="4" fillId="5" borderId="36" xfId="1" applyNumberFormat="1" applyFont="1" applyFill="1" applyBorder="1" applyAlignment="1"/>
    <xf numFmtId="189" fontId="4" fillId="5" borderId="36" xfId="0" applyNumberFormat="1" applyFont="1" applyFill="1" applyBorder="1" applyAlignment="1"/>
    <xf numFmtId="0" fontId="14" fillId="0" borderId="19" xfId="0" applyFont="1" applyBorder="1" applyAlignment="1">
      <alignment horizontal="left"/>
    </xf>
    <xf numFmtId="0" fontId="4" fillId="5" borderId="37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left"/>
    </xf>
    <xf numFmtId="0" fontId="4" fillId="5" borderId="38" xfId="0" applyFont="1" applyFill="1" applyBorder="1"/>
    <xf numFmtId="0" fontId="4" fillId="5" borderId="38" xfId="0" applyFont="1" applyFill="1" applyBorder="1" applyAlignment="1">
      <alignment horizontal="right"/>
    </xf>
    <xf numFmtId="0" fontId="3" fillId="0" borderId="38" xfId="0" applyFont="1" applyBorder="1" applyAlignment="1">
      <alignment horizontal="right"/>
    </xf>
    <xf numFmtId="189" fontId="4" fillId="5" borderId="38" xfId="0" applyNumberFormat="1" applyFont="1" applyFill="1" applyBorder="1" applyAlignment="1">
      <alignment horizontal="right"/>
    </xf>
    <xf numFmtId="0" fontId="4" fillId="5" borderId="38" xfId="0" applyFont="1" applyFill="1" applyBorder="1" applyAlignment="1">
      <alignment horizontal="center"/>
    </xf>
    <xf numFmtId="0" fontId="3" fillId="6" borderId="38" xfId="0" applyFont="1" applyFill="1" applyBorder="1"/>
    <xf numFmtId="188" fontId="3" fillId="6" borderId="18" xfId="1" applyFont="1" applyFill="1" applyBorder="1"/>
    <xf numFmtId="189" fontId="4" fillId="5" borderId="36" xfId="1" applyNumberFormat="1" applyFont="1" applyFill="1" applyBorder="1" applyAlignment="1">
      <alignment horizontal="right"/>
    </xf>
    <xf numFmtId="0" fontId="5" fillId="5" borderId="36" xfId="0" applyFont="1" applyFill="1" applyBorder="1" applyAlignment="1">
      <alignment horizontal="center"/>
    </xf>
    <xf numFmtId="0" fontId="3" fillId="6" borderId="36" xfId="0" applyFont="1" applyFill="1" applyBorder="1"/>
    <xf numFmtId="0" fontId="4" fillId="6" borderId="19" xfId="0" applyFont="1" applyFill="1" applyBorder="1" applyAlignment="1">
      <alignment horizontal="center"/>
    </xf>
    <xf numFmtId="0" fontId="4" fillId="5" borderId="19" xfId="0" applyFont="1" applyFill="1" applyBorder="1"/>
    <xf numFmtId="49" fontId="3" fillId="0" borderId="18" xfId="0" applyNumberFormat="1" applyFont="1" applyBorder="1"/>
    <xf numFmtId="49" fontId="16" fillId="6" borderId="18" xfId="0" applyNumberFormat="1" applyFont="1" applyFill="1" applyBorder="1" applyAlignment="1">
      <alignment horizontal="left"/>
    </xf>
    <xf numFmtId="49" fontId="3" fillId="6" borderId="18" xfId="0" applyNumberFormat="1" applyFont="1" applyFill="1" applyBorder="1"/>
    <xf numFmtId="0" fontId="16" fillId="6" borderId="18" xfId="0" applyFont="1" applyFill="1" applyBorder="1" applyAlignment="1">
      <alignment horizontal="right"/>
    </xf>
    <xf numFmtId="0" fontId="3" fillId="8" borderId="18" xfId="0" applyFont="1" applyFill="1" applyBorder="1" applyAlignment="1">
      <alignment horizontal="right"/>
    </xf>
    <xf numFmtId="49" fontId="3" fillId="8" borderId="18" xfId="0" applyNumberFormat="1" applyFont="1" applyFill="1" applyBorder="1"/>
    <xf numFmtId="0" fontId="16" fillId="6" borderId="18" xfId="0" applyFont="1" applyFill="1" applyBorder="1" applyAlignment="1">
      <alignment vertical="top"/>
    </xf>
    <xf numFmtId="188" fontId="16" fillId="6" borderId="18" xfId="1" applyFont="1" applyFill="1" applyBorder="1" applyAlignment="1">
      <alignment horizontal="left"/>
    </xf>
    <xf numFmtId="0" fontId="16" fillId="6" borderId="18" xfId="0" applyNumberFormat="1" applyFont="1" applyFill="1" applyBorder="1" applyAlignment="1">
      <alignment horizontal="right"/>
    </xf>
    <xf numFmtId="189" fontId="16" fillId="0" borderId="18" xfId="1" applyNumberFormat="1" applyFont="1" applyBorder="1" applyAlignment="1">
      <alignment horizontal="right"/>
    </xf>
    <xf numFmtId="1" fontId="4" fillId="5" borderId="36" xfId="0" applyNumberFormat="1" applyFont="1" applyFill="1" applyBorder="1" applyAlignment="1">
      <alignment horizontal="right"/>
    </xf>
    <xf numFmtId="49" fontId="3" fillId="0" borderId="36" xfId="0" applyNumberFormat="1" applyFont="1" applyBorder="1"/>
    <xf numFmtId="1" fontId="4" fillId="5" borderId="36" xfId="0" applyNumberFormat="1" applyFont="1" applyFill="1" applyBorder="1" applyAlignment="1">
      <alignment horizontal="center"/>
    </xf>
    <xf numFmtId="49" fontId="3" fillId="0" borderId="19" xfId="0" applyNumberFormat="1" applyFont="1" applyBorder="1"/>
    <xf numFmtId="0" fontId="3" fillId="8" borderId="19" xfId="0" applyFont="1" applyFill="1" applyBorder="1" applyAlignment="1">
      <alignment horizontal="right"/>
    </xf>
    <xf numFmtId="0" fontId="4" fillId="8" borderId="19" xfId="0" applyFont="1" applyFill="1" applyBorder="1"/>
    <xf numFmtId="49" fontId="12" fillId="6" borderId="19" xfId="0" applyNumberFormat="1" applyFont="1" applyFill="1" applyBorder="1" applyAlignment="1">
      <alignment horizontal="center"/>
    </xf>
    <xf numFmtId="189" fontId="16" fillId="6" borderId="18" xfId="1" applyNumberFormat="1" applyFont="1" applyFill="1" applyBorder="1" applyAlignment="1"/>
    <xf numFmtId="0" fontId="16" fillId="0" borderId="18" xfId="0" applyFont="1" applyBorder="1" applyAlignment="1"/>
    <xf numFmtId="189" fontId="16" fillId="0" borderId="18" xfId="1" applyNumberFormat="1" applyFont="1" applyBorder="1" applyAlignment="1"/>
    <xf numFmtId="189" fontId="4" fillId="5" borderId="36" xfId="1" applyNumberFormat="1" applyFont="1" applyFill="1" applyBorder="1" applyAlignment="1">
      <alignment horizontal="center"/>
    </xf>
    <xf numFmtId="188" fontId="4" fillId="5" borderId="36" xfId="1" applyFont="1" applyFill="1" applyBorder="1" applyAlignment="1">
      <alignment horizontal="right"/>
    </xf>
    <xf numFmtId="0" fontId="3" fillId="0" borderId="19" xfId="0" applyFont="1" applyBorder="1" applyAlignment="1"/>
    <xf numFmtId="189" fontId="4" fillId="2" borderId="36" xfId="0" applyNumberFormat="1" applyFont="1" applyFill="1" applyBorder="1" applyAlignment="1">
      <alignment horizontal="right"/>
    </xf>
    <xf numFmtId="189" fontId="4" fillId="2" borderId="36" xfId="0" applyNumberFormat="1" applyFont="1" applyFill="1" applyBorder="1" applyAlignment="1">
      <alignment horizontal="center"/>
    </xf>
    <xf numFmtId="0" fontId="4" fillId="5" borderId="19" xfId="0" applyFont="1" applyFill="1" applyBorder="1" applyAlignment="1">
      <alignment vertical="center"/>
    </xf>
    <xf numFmtId="189" fontId="3" fillId="2" borderId="19" xfId="1" applyNumberFormat="1" applyFont="1" applyFill="1" applyBorder="1" applyAlignment="1">
      <alignment horizontal="right" vertical="center"/>
    </xf>
    <xf numFmtId="0" fontId="12" fillId="6" borderId="1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189" fontId="15" fillId="2" borderId="18" xfId="1" applyNumberFormat="1" applyFont="1" applyFill="1" applyBorder="1"/>
    <xf numFmtId="188" fontId="15" fillId="2" borderId="18" xfId="1" applyFont="1" applyFill="1" applyBorder="1"/>
    <xf numFmtId="0" fontId="13" fillId="0" borderId="18" xfId="0" applyFont="1" applyBorder="1"/>
    <xf numFmtId="0" fontId="15" fillId="0" borderId="19" xfId="0" applyNumberFormat="1" applyFont="1" applyFill="1" applyBorder="1" applyAlignment="1">
      <alignment horizontal="center"/>
    </xf>
    <xf numFmtId="0" fontId="13" fillId="0" borderId="19" xfId="0" applyFont="1" applyBorder="1"/>
    <xf numFmtId="0" fontId="13" fillId="0" borderId="18" xfId="0" applyFont="1" applyBorder="1" applyAlignment="1">
      <alignment horizontal="left" vertical="top" wrapText="1"/>
    </xf>
    <xf numFmtId="189" fontId="5" fillId="5" borderId="36" xfId="1" applyNumberFormat="1" applyFont="1" applyFill="1" applyBorder="1" applyAlignment="1">
      <alignment horizontal="right"/>
    </xf>
    <xf numFmtId="0" fontId="13" fillId="6" borderId="19" xfId="0" applyFont="1" applyFill="1" applyBorder="1"/>
    <xf numFmtId="189" fontId="3" fillId="2" borderId="18" xfId="1" applyNumberFormat="1" applyFont="1" applyFill="1" applyBorder="1" applyAlignment="1">
      <alignment horizontal="left" vertical="center"/>
    </xf>
    <xf numFmtId="0" fontId="13" fillId="6" borderId="18" xfId="0" applyFont="1" applyFill="1" applyBorder="1"/>
    <xf numFmtId="0" fontId="12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top" wrapText="1"/>
    </xf>
    <xf numFmtId="189" fontId="4" fillId="5" borderId="38" xfId="1" applyNumberFormat="1" applyFont="1" applyFill="1" applyBorder="1" applyAlignment="1">
      <alignment horizontal="right"/>
    </xf>
    <xf numFmtId="189" fontId="4" fillId="5" borderId="38" xfId="1" applyNumberFormat="1" applyFont="1" applyFill="1" applyBorder="1" applyAlignment="1">
      <alignment horizontal="center"/>
    </xf>
    <xf numFmtId="0" fontId="3" fillId="0" borderId="38" xfId="0" applyFont="1" applyBorder="1"/>
    <xf numFmtId="189" fontId="4" fillId="2" borderId="36" xfId="1" applyNumberFormat="1" applyFont="1" applyFill="1" applyBorder="1" applyAlignment="1">
      <alignment horizontal="center"/>
    </xf>
    <xf numFmtId="0" fontId="11" fillId="6" borderId="18" xfId="0" applyNumberFormat="1" applyFont="1" applyFill="1" applyBorder="1" applyAlignment="1">
      <alignment horizontal="left"/>
    </xf>
    <xf numFmtId="0" fontId="3" fillId="0" borderId="19" xfId="0" applyFont="1" applyBorder="1" applyAlignment="1">
      <alignment horizontal="left" wrapText="1"/>
    </xf>
    <xf numFmtId="0" fontId="3" fillId="0" borderId="18" xfId="0" applyFont="1" applyBorder="1" applyAlignment="1">
      <alignment wrapText="1"/>
    </xf>
    <xf numFmtId="0" fontId="4" fillId="6" borderId="18" xfId="0" applyFont="1" applyFill="1" applyBorder="1" applyAlignment="1">
      <alignment horizontal="right"/>
    </xf>
    <xf numFmtId="0" fontId="4" fillId="2" borderId="36" xfId="0" applyFont="1" applyFill="1" applyBorder="1" applyAlignment="1">
      <alignment horizontal="right"/>
    </xf>
    <xf numFmtId="189" fontId="3" fillId="6" borderId="18" xfId="1" applyNumberFormat="1" applyFont="1" applyFill="1" applyBorder="1" applyAlignment="1">
      <alignment horizontal="left" vertical="center"/>
    </xf>
    <xf numFmtId="188" fontId="19" fillId="6" borderId="18" xfId="1" applyFont="1" applyFill="1" applyBorder="1" applyAlignment="1">
      <alignment horizontal="center"/>
    </xf>
    <xf numFmtId="189" fontId="4" fillId="5" borderId="36" xfId="0" applyNumberFormat="1" applyFont="1" applyFill="1" applyBorder="1"/>
    <xf numFmtId="188" fontId="3" fillId="6" borderId="19" xfId="1" applyFont="1" applyFill="1" applyBorder="1" applyAlignment="1">
      <alignment horizontal="center"/>
    </xf>
    <xf numFmtId="0" fontId="4" fillId="6" borderId="18" xfId="0" applyFont="1" applyFill="1" applyBorder="1"/>
    <xf numFmtId="0" fontId="4" fillId="6" borderId="19" xfId="0" applyFont="1" applyFill="1" applyBorder="1" applyAlignment="1"/>
    <xf numFmtId="0" fontId="13" fillId="0" borderId="19" xfId="0" applyFont="1" applyBorder="1" applyAlignment="1">
      <alignment vertical="top" wrapText="1"/>
    </xf>
    <xf numFmtId="0" fontId="4" fillId="2" borderId="35" xfId="0" applyFont="1" applyFill="1" applyBorder="1" applyAlignment="1">
      <alignment horizontal="left"/>
    </xf>
    <xf numFmtId="0" fontId="3" fillId="0" borderId="36" xfId="0" applyFont="1" applyBorder="1" applyAlignment="1">
      <alignment vertical="top" wrapText="1"/>
    </xf>
    <xf numFmtId="0" fontId="3" fillId="2" borderId="18" xfId="0" applyFont="1" applyFill="1" applyBorder="1" applyAlignment="1"/>
    <xf numFmtId="189" fontId="3" fillId="2" borderId="18" xfId="1" applyNumberFormat="1" applyFont="1" applyFill="1" applyBorder="1" applyAlignment="1"/>
    <xf numFmtId="0" fontId="22" fillId="6" borderId="18" xfId="0" applyFont="1" applyFill="1" applyBorder="1" applyAlignment="1">
      <alignment vertical="top" wrapText="1"/>
    </xf>
    <xf numFmtId="188" fontId="3" fillId="6" borderId="18" xfId="1" applyFont="1" applyFill="1" applyBorder="1" applyAlignment="1">
      <alignment vertical="top" wrapText="1"/>
    </xf>
    <xf numFmtId="0" fontId="12" fillId="6" borderId="18" xfId="0" applyFont="1" applyFill="1" applyBorder="1" applyAlignment="1">
      <alignment horizontal="center" vertical="top" wrapText="1"/>
    </xf>
    <xf numFmtId="189" fontId="4" fillId="5" borderId="36" xfId="1" applyNumberFormat="1" applyFont="1" applyFill="1" applyBorder="1" applyAlignment="1">
      <alignment horizontal="left"/>
    </xf>
    <xf numFmtId="0" fontId="22" fillId="6" borderId="19" xfId="0" applyFont="1" applyFill="1" applyBorder="1" applyAlignment="1">
      <alignment vertical="top" wrapText="1"/>
    </xf>
    <xf numFmtId="189" fontId="4" fillId="2" borderId="19" xfId="1" applyNumberFormat="1" applyFont="1" applyFill="1" applyBorder="1" applyAlignment="1">
      <alignment horizontal="right"/>
    </xf>
    <xf numFmtId="0" fontId="12" fillId="6" borderId="19" xfId="0" applyFont="1" applyFill="1" applyBorder="1" applyAlignment="1">
      <alignment horizontal="center" vertical="top" wrapText="1"/>
    </xf>
    <xf numFmtId="0" fontId="3" fillId="5" borderId="35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left"/>
    </xf>
    <xf numFmtId="189" fontId="3" fillId="5" borderId="36" xfId="1" applyNumberFormat="1" applyFont="1" applyFill="1" applyBorder="1" applyAlignment="1">
      <alignment horizontal="right"/>
    </xf>
    <xf numFmtId="189" fontId="3" fillId="5" borderId="36" xfId="0" applyNumberFormat="1" applyFont="1" applyFill="1" applyBorder="1" applyAlignment="1">
      <alignment horizontal="right"/>
    </xf>
    <xf numFmtId="189" fontId="3" fillId="5" borderId="36" xfId="1" applyNumberFormat="1" applyFont="1" applyFill="1" applyBorder="1" applyAlignment="1">
      <alignment horizontal="center"/>
    </xf>
    <xf numFmtId="0" fontId="4" fillId="5" borderId="19" xfId="0" applyFont="1" applyFill="1" applyBorder="1" applyAlignment="1">
      <alignment horizontal="right"/>
    </xf>
    <xf numFmtId="189" fontId="4" fillId="2" borderId="19" xfId="1" applyNumberFormat="1" applyFont="1" applyFill="1" applyBorder="1" applyAlignment="1">
      <alignment horizontal="center"/>
    </xf>
    <xf numFmtId="0" fontId="11" fillId="6" borderId="18" xfId="0" applyFont="1" applyFill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2" fillId="0" borderId="19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189" fontId="4" fillId="2" borderId="19" xfId="0" applyNumberFormat="1" applyFont="1" applyFill="1" applyBorder="1" applyAlignment="1">
      <alignment horizontal="center"/>
    </xf>
    <xf numFmtId="0" fontId="15" fillId="0" borderId="36" xfId="0" applyFont="1" applyBorder="1"/>
    <xf numFmtId="2" fontId="13" fillId="0" borderId="19" xfId="1" applyNumberFormat="1" applyFont="1" applyBorder="1" applyAlignment="1">
      <alignment horizontal="left" vertical="top"/>
    </xf>
    <xf numFmtId="189" fontId="15" fillId="6" borderId="18" xfId="1" applyNumberFormat="1" applyFont="1" applyFill="1" applyBorder="1"/>
    <xf numFmtId="0" fontId="15" fillId="0" borderId="36" xfId="0" applyFont="1" applyBorder="1" applyAlignment="1">
      <alignment horizontal="left"/>
    </xf>
    <xf numFmtId="0" fontId="3" fillId="0" borderId="19" xfId="0" applyFont="1" applyBorder="1" applyAlignment="1">
      <alignment horizontal="right" vertical="center" wrapText="1"/>
    </xf>
    <xf numFmtId="189" fontId="15" fillId="6" borderId="18" xfId="1" applyNumberFormat="1" applyFont="1" applyFill="1" applyBorder="1" applyAlignment="1">
      <alignment horizontal="right"/>
    </xf>
    <xf numFmtId="0" fontId="4" fillId="6" borderId="18" xfId="0" applyFont="1" applyFill="1" applyBorder="1" applyAlignment="1"/>
    <xf numFmtId="0" fontId="3" fillId="0" borderId="36" xfId="0" applyFont="1" applyBorder="1" applyAlignment="1">
      <alignment vertical="top"/>
    </xf>
    <xf numFmtId="0" fontId="3" fillId="6" borderId="18" xfId="0" applyFont="1" applyFill="1" applyBorder="1" applyAlignment="1">
      <alignment vertical="top"/>
    </xf>
    <xf numFmtId="189" fontId="3" fillId="6" borderId="18" xfId="1" applyNumberFormat="1" applyFont="1" applyFill="1" applyBorder="1" applyAlignment="1">
      <alignment vertical="top"/>
    </xf>
    <xf numFmtId="0" fontId="3" fillId="6" borderId="18" xfId="0" applyFont="1" applyFill="1" applyBorder="1" applyAlignment="1">
      <alignment vertical="center"/>
    </xf>
    <xf numFmtId="188" fontId="3" fillId="6" borderId="18" xfId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6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189" fontId="3" fillId="6" borderId="18" xfId="1" applyNumberFormat="1" applyFont="1" applyFill="1" applyBorder="1" applyAlignment="1">
      <alignment vertical="center"/>
    </xf>
    <xf numFmtId="0" fontId="3" fillId="8" borderId="18" xfId="0" applyFont="1" applyFill="1" applyBorder="1" applyAlignment="1">
      <alignment horizontal="center" vertical="top"/>
    </xf>
    <xf numFmtId="0" fontId="12" fillId="8" borderId="18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left" vertical="top"/>
    </xf>
    <xf numFmtId="189" fontId="3" fillId="2" borderId="18" xfId="1" applyNumberFormat="1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right" vertical="top"/>
    </xf>
    <xf numFmtId="0" fontId="4" fillId="7" borderId="35" xfId="0" applyFont="1" applyFill="1" applyBorder="1" applyAlignment="1">
      <alignment horizontal="center"/>
    </xf>
    <xf numFmtId="0" fontId="4" fillId="7" borderId="36" xfId="0" applyFont="1" applyFill="1" applyBorder="1" applyAlignment="1">
      <alignment horizontal="left"/>
    </xf>
    <xf numFmtId="0" fontId="3" fillId="7" borderId="36" xfId="0" applyFont="1" applyFill="1" applyBorder="1" applyAlignment="1">
      <alignment vertical="center"/>
    </xf>
    <xf numFmtId="0" fontId="3" fillId="7" borderId="36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/>
    </xf>
    <xf numFmtId="189" fontId="4" fillId="7" borderId="36" xfId="0" applyNumberFormat="1" applyFont="1" applyFill="1" applyBorder="1" applyAlignment="1">
      <alignment horizontal="right"/>
    </xf>
    <xf numFmtId="189" fontId="4" fillId="7" borderId="36" xfId="1" applyNumberFormat="1" applyFont="1" applyFill="1" applyBorder="1" applyAlignment="1">
      <alignment horizontal="right"/>
    </xf>
    <xf numFmtId="0" fontId="4" fillId="6" borderId="17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77" fillId="2" borderId="17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left"/>
    </xf>
    <xf numFmtId="0" fontId="16" fillId="6" borderId="17" xfId="0" applyFont="1" applyFill="1" applyBorder="1" applyAlignment="1">
      <alignment horizontal="left" vertical="top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7" fillId="2" borderId="7" xfId="0" applyFont="1" applyFill="1" applyBorder="1" applyAlignment="1">
      <alignment horizontal="center" vertical="top" wrapText="1"/>
    </xf>
    <xf numFmtId="0" fontId="77" fillId="2" borderId="1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25">
    <cellStyle name="_Sheet2 (2)" xfId="3"/>
    <cellStyle name="_Sheet2 (2)_0 0        ร่าง พรบ ปี 54 เล่มฟ้า(ล่าสุด 4 ส.ค. 53)" xfId="4"/>
    <cellStyle name="_Sheet2 (2)_0 0       สรุปงบประมาณ ปี 2554 วงเงิน 40,115.1563  ล้านบาท (ล่าสุด 3 สค 53)" xfId="5"/>
    <cellStyle name="_Sheet2 (2)_0 0       สรุปงบประมาณ ปี 2554 วงเงิน 40,115.1563  ล้านบาท (ล่าสุด 3 สค 53)_กษ. 55 14-09-54" xfId="6"/>
    <cellStyle name="_Sheet2 (2)_0 0       สรุปงบประมาณ ปี 2554 วงเงิน 40,115.1563  ล้านบาท (ล่าสุด 3 สค 53)_กษ. 55 14-09-54แนบ" xfId="7"/>
    <cellStyle name="_Sheet2 (2)_0 0       สรุปงบประมาณ ปี 2554 วงเงิน 40,115.1563  ล้านบาท (ล่าสุด 3 สค 53)_กษ. 55 หลังปรับปรุง(ตามมติ 11 ตค.54)" xfId="8"/>
    <cellStyle name="_Sheet2 (2)_0 0       สรุปงบประมาณ ปี 2554 วงเงิน 40,115.1563  ล้านบาท (ล่าสุด 3 สค 53)_สำเนาของ กษ. 55 หลังปรับปรุง(ตามมติ 11 ตค.54)" xfId="9"/>
    <cellStyle name="_Sheet2 (2)_02 ชป ya" xfId="10"/>
    <cellStyle name="_Sheet2 (2)_2  โครงการชลประทานขนาดกลางปี 54 ที่คาดว่าจะอนุมัติ 3 (2 มีค 53 )" xfId="11"/>
    <cellStyle name="_Sheet2 (2)_2  โครงการชลประทานขนาดกลางปี 54 ที่คาดว่าจะอนุมัติ 3 (2 มีค 53 )_0 0        ร่าง พรบ ปี 54 เล่มฟ้า(ล่าสุด 4 ส.ค. 53)" xfId="12"/>
    <cellStyle name="_Sheet2 (2)_2  โครงการชลประทานขนาดกลางปี 54 ที่คาดว่าจะอนุมัติ 3 (2 มีค 53 )_0 0       สรุปงบประมาณ ปี 2554 วงเงิน 40,115.1563  ล้านบาท (ล่าสุด 3 สค 53)" xfId="13"/>
    <cellStyle name="_Sheet2 (2)_2  โครงการชลประทานขนาดกลางปี 54 ที่คาดว่าจะอนุมัติ 3 (2 มีค 53 )_0 0       สรุปงบประมาณ ปี 2554 วงเงิน 40,115.1563  ล้านบาท (ล่าสุด 3 สค 53)_กษ. 55 14-09-54" xfId="14"/>
    <cellStyle name="_Sheet2 (2)_2  โครงการชลประทานขนาดกลางปี 54 ที่คาดว่าจะอนุมัติ 3 (2 มีค 53 )_0 0       สรุปงบประมาณ ปี 2554 วงเงิน 40,115.1563  ล้านบาท (ล่าสุด 3 สค 53)_กษ. 55 14-09-54แนบ" xfId="15"/>
    <cellStyle name="_Sheet2 (2)_2  โครงการชลประทานขนาดกลางปี 54 ที่คาดว่าจะอนุมัติ 3 (2 มีค 53 )_0 0       สรุปงบประมาณ ปี 2554 วงเงิน 40,115.1563  ล้านบาท (ล่าสุด 3 สค 53)_กษ. 55 หลังปรับปรุง(ตามมติ 11 ตค.54)" xfId="16"/>
    <cellStyle name="_Sheet2 (2)_2  โครงการชลประทานขนาดกลางปี 54 ที่คาดว่าจะอนุมัติ 3 (2 มีค 53 )_0 0       สรุปงบประมาณ ปี 2554 วงเงิน 40,115.1563  ล้านบาท (ล่าสุด 3 สค 53)_สำเนาของ กษ. 55 หลังปรับปรุง(ตามมติ 11 ตค.54)" xfId="17"/>
    <cellStyle name="_Sheet2 (2)_2  โครงการชลประทานขนาดกลางปี 54 ที่คาดว่าจะอนุมัติ 3 (2 มีค 53 )_กษ. 55 14-09-54" xfId="18"/>
    <cellStyle name="_Sheet2 (2)_2  โครงการชลประทานขนาดกลางปี 54 ที่คาดว่าจะอนุมัติ 3 (2 มีค 53 )_กษ. 55 14-09-54แนบ" xfId="19"/>
    <cellStyle name="_Sheet2 (2)_2  โครงการชลประทานขนาดกลางปี 54 ที่คาดว่าจะอนุมัติ 3 (2 มีค 53 )_กษ. 55 หลังปรับปรุง(ตามมติ 11 ตค.54)" xfId="20"/>
    <cellStyle name="_Sheet2 (2)_2  โครงการชลประทานขนาดกลางปี 54 ที่คาดว่าจะอนุมัติ 3 (2 มีค 53 )_สำเนาของ กษ. 55 หลังปรับปรุง(ตามมติ 11 ตค.54)" xfId="21"/>
    <cellStyle name="_Sheet2 (2)_2  โครงการชลประทานขนาดกลางปี 54 ที่คาดว่าจะอนุมัติ 4 (12 พ.ค 53 )" xfId="22"/>
    <cellStyle name="_Sheet2 (2)_2  โครงการชลประทานขนาดกลางปี 54 ที่คาดว่าจะอนุมัติ 4 (12 พ.ค 53 )_0 0        ร่าง พรบ ปี 54 เล่มฟ้า(ล่าสุด 4 ส.ค. 53)" xfId="23"/>
    <cellStyle name="_Sheet2 (2)_2  โครงการชลประทานขนาดกลางปี 54 ที่คาดว่าจะอนุมัติ 4 (12 พ.ค 53 )_0 0       สรุปงบประมาณ ปี 2554 วงเงิน 40,115.1563  ล้านบาท (ล่าสุด 3 สค 53)" xfId="24"/>
    <cellStyle name="_Sheet2 (2)_2  โครงการชลประทานขนาดกลางปี 54 ที่คาดว่าจะอนุมัติ 4 (12 พ.ค 53 )_0 0       สรุปงบประมาณ ปี 2554 วงเงิน 40,115.1563  ล้านบาท (ล่าสุด 3 สค 53)_กษ. 55 14-09-54" xfId="25"/>
    <cellStyle name="_Sheet2 (2)_2  โครงการชลประทานขนาดกลางปี 54 ที่คาดว่าจะอนุมัติ 4 (12 พ.ค 53 )_0 0       สรุปงบประมาณ ปี 2554 วงเงิน 40,115.1563  ล้านบาท (ล่าสุด 3 สค 53)_กษ. 55 14-09-54แนบ" xfId="26"/>
    <cellStyle name="_Sheet2 (2)_2  โครงการชลประทานขนาดกลางปี 54 ที่คาดว่าจะอนุมัติ 4 (12 พ.ค 53 )_0 0       สรุปงบประมาณ ปี 2554 วงเงิน 40,115.1563  ล้านบาท (ล่าสุด 3 สค 53)_กษ. 55 หลังปรับปรุง(ตามมติ 11 ตค.54)" xfId="27"/>
    <cellStyle name="_Sheet2 (2)_2  โครงการชลประทานขนาดกลางปี 54 ที่คาดว่าจะอนุมัติ 4 (12 พ.ค 53 )_0 0       สรุปงบประมาณ ปี 2554 วงเงิน 40,115.1563  ล้านบาท (ล่าสุด 3 สค 53)_สำเนาของ กษ. 55 หลังปรับปรุง(ตามมติ 11 ตค.54)" xfId="28"/>
    <cellStyle name="_Sheet2 (2)_2  โครงการชลประทานขนาดกลางปี 54 ที่คาดว่าจะอนุมัติ 4 (12 พ.ค 53 )_กษ. 55 14-09-54" xfId="29"/>
    <cellStyle name="_Sheet2 (2)_2  โครงการชลประทานขนาดกลางปี 54 ที่คาดว่าจะอนุมัติ 4 (12 พ.ค 53 )_กษ. 55 14-09-54แนบ" xfId="30"/>
    <cellStyle name="_Sheet2 (2)_2  โครงการชลประทานขนาดกลางปี 54 ที่คาดว่าจะอนุมัติ 4 (12 พ.ค 53 )_กษ. 55 หลังปรับปรุง(ตามมติ 11 ตค.54)" xfId="31"/>
    <cellStyle name="_Sheet2 (2)_2  โครงการชลประทานขนาดกลางปี 54 ที่คาดว่าจะอนุมัติ 4 (12 พ.ค 53 )_สำเนาของ กษ. 55 หลังปรับปรุง(ตามมติ 11 ตค.54)" xfId="32"/>
    <cellStyle name="_Sheet2 (2)_2.ของบประมาณขนาดเล็ก+อุทกภัยใหม่+ขนาดกลางใหม่ที่ได้รับงบปี 54 แยกปกติและ SP2" xfId="33"/>
    <cellStyle name="_Sheet2 (2)_กข" xfId="34"/>
    <cellStyle name="_Sheet2 (2)_กข(แก้ไข)" xfId="35"/>
    <cellStyle name="_Sheet2 (2)_กป" xfId="36"/>
    <cellStyle name="_Sheet2 (2)_กษ. 55 (วาระ 2-3)" xfId="37"/>
    <cellStyle name="_Sheet2 (2)_กษ. 55 14-09-54" xfId="38"/>
    <cellStyle name="_Sheet2 (2)_กษ. 55 14-09-54แนบ" xfId="39"/>
    <cellStyle name="_Sheet2 (2)_กษ. 55 หลังปรับปรุง(ตามมติ 11 ตค.54)" xfId="40"/>
    <cellStyle name="_Sheet2 (2)_กองทุนจัดรูปที่ดิน" xfId="41"/>
    <cellStyle name="_Sheet2 (2)_กองทุนปฏิรูปที่ดิน" xfId="42"/>
    <cellStyle name="_Sheet2 (2)_ชป. 56-1-5-55" xfId="43"/>
    <cellStyle name="_Sheet2 (2)_ตส" xfId="44"/>
    <cellStyle name="_Sheet2 (2)_ตส." xfId="45"/>
    <cellStyle name="_Sheet2 (2)_ปศ.." xfId="46"/>
    <cellStyle name="_Sheet2 (2)_ฟอร์ม 1   กป." xfId="47"/>
    <cellStyle name="_Sheet2 (2)_มม" xfId="48"/>
    <cellStyle name="_Sheet2 (2)_มม แบบ สศก.1-3" xfId="49"/>
    <cellStyle name="_Sheet2 (2)_มม. แก้" xfId="50"/>
    <cellStyle name="_Sheet2 (2)_วก ใหม่ 56" xfId="51"/>
    <cellStyle name="_Sheet2 (2)_วก.." xfId="52"/>
    <cellStyle name="_Sheet2 (2)_สปก." xfId="53"/>
    <cellStyle name="_Sheet2 (2)_สศก." xfId="54"/>
    <cellStyle name="_Sheet2 (2)_สำเนาของ กษ. 55 หลังปรับปรุง(ตามมติ 11 ตค.54)" xfId="55"/>
    <cellStyle name="_Sheet2 (2)_อตก(แก้ไข)" xfId="56"/>
    <cellStyle name="_Sheet2 (2)_อสย" xfId="57"/>
    <cellStyle name="_Sheet2 (2)_อสย." xfId="58"/>
    <cellStyle name="_พระยาบรรลือ" xfId="59"/>
    <cellStyle name="_ราคาดิน" xfId="60"/>
    <cellStyle name="_ราคาดิน_2556 พกฉ." xfId="61"/>
    <cellStyle name="_ราคาดิน_2556 พกฉ._กษ(มติ 1-5-55) " xfId="62"/>
    <cellStyle name="_ราคาดิน_2556 พกฉ._ส่ง สงป" xfId="63"/>
    <cellStyle name="_ราคาดิน_ตส." xfId="64"/>
    <cellStyle name="_ราคาดิน_ตส._กษ(มติ 1-5-55) " xfId="65"/>
    <cellStyle name="_ราคาดิน_ตส._ส่ง สงป" xfId="66"/>
    <cellStyle name="100" xfId="67"/>
    <cellStyle name="20% - Accent1" xfId="68"/>
    <cellStyle name="20% - Accent1 2" xfId="69"/>
    <cellStyle name="20% - Accent2" xfId="70"/>
    <cellStyle name="20% - Accent2 2" xfId="71"/>
    <cellStyle name="20% - Accent3" xfId="72"/>
    <cellStyle name="20% - Accent3 2" xfId="73"/>
    <cellStyle name="20% - Accent4" xfId="74"/>
    <cellStyle name="20% - Accent4 2" xfId="75"/>
    <cellStyle name="20% - Accent5" xfId="76"/>
    <cellStyle name="20% - Accent5 2" xfId="77"/>
    <cellStyle name="20% - Accent6" xfId="78"/>
    <cellStyle name="20% - Accent6 2" xfId="79"/>
    <cellStyle name="20% - ส่วนที่ถูกเน้น1 2" xfId="80"/>
    <cellStyle name="20% - ส่วนที่ถูกเน้น1 3" xfId="81"/>
    <cellStyle name="20% - ส่วนที่ถูกเน้น2 2" xfId="82"/>
    <cellStyle name="20% - ส่วนที่ถูกเน้น2 3" xfId="83"/>
    <cellStyle name="20% - ส่วนที่ถูกเน้น3 2" xfId="84"/>
    <cellStyle name="20% - ส่วนที่ถูกเน้น3 3" xfId="85"/>
    <cellStyle name="20% - ส่วนที่ถูกเน้น4 2" xfId="86"/>
    <cellStyle name="20% - ส่วนที่ถูกเน้น4 3" xfId="87"/>
    <cellStyle name="20% - ส่วนที่ถูกเน้น5 2" xfId="88"/>
    <cellStyle name="20% - ส่วนที่ถูกเน้น5 3" xfId="89"/>
    <cellStyle name="20% - ส่วนที่ถูกเน้น6 2" xfId="90"/>
    <cellStyle name="20% - ส่วนที่ถูกเน้น6 3" xfId="91"/>
    <cellStyle name="40% - Accent1" xfId="92"/>
    <cellStyle name="40% - Accent1 2" xfId="93"/>
    <cellStyle name="40% - Accent2" xfId="94"/>
    <cellStyle name="40% - Accent2 2" xfId="95"/>
    <cellStyle name="40% - Accent3" xfId="96"/>
    <cellStyle name="40% - Accent3 2" xfId="97"/>
    <cellStyle name="40% - Accent4" xfId="98"/>
    <cellStyle name="40% - Accent4 2" xfId="99"/>
    <cellStyle name="40% - Accent5" xfId="100"/>
    <cellStyle name="40% - Accent5 2" xfId="101"/>
    <cellStyle name="40% - Accent6" xfId="102"/>
    <cellStyle name="40% - Accent6 2" xfId="103"/>
    <cellStyle name="40% - ส่วนที่ถูกเน้น1 2" xfId="104"/>
    <cellStyle name="40% - ส่วนที่ถูกเน้น1 3" xfId="105"/>
    <cellStyle name="40% - ส่วนที่ถูกเน้น2 2" xfId="106"/>
    <cellStyle name="40% - ส่วนที่ถูกเน้น2 3" xfId="107"/>
    <cellStyle name="40% - ส่วนที่ถูกเน้น3 2" xfId="108"/>
    <cellStyle name="40% - ส่วนที่ถูกเน้น3 3" xfId="109"/>
    <cellStyle name="40% - ส่วนที่ถูกเน้น4 2" xfId="110"/>
    <cellStyle name="40% - ส่วนที่ถูกเน้น4 3" xfId="111"/>
    <cellStyle name="40% - ส่วนที่ถูกเน้น5 2" xfId="112"/>
    <cellStyle name="40% - ส่วนที่ถูกเน้น5 3" xfId="113"/>
    <cellStyle name="40% - ส่วนที่ถูกเน้น6 2" xfId="114"/>
    <cellStyle name="40% - ส่วนที่ถูกเน้น6 3" xfId="115"/>
    <cellStyle name="5" xfId="116"/>
    <cellStyle name="5_0          พรบ.53+(หลังแปรญัตติ)" xfId="117"/>
    <cellStyle name="5_0          พรบ.53+(หลังแปรญัตติ)_0 0        ร่าง พรบ ปี 54 เล่มฟ้า(ล่าสุด 4 ส.ค. 53)" xfId="118"/>
    <cellStyle name="5_0          พรบ.53+(หลังแปรญัตติ)_0 0       สรุปงบประมาณ ปี 2554 วงเงิน 40,115.1563  ล้านบาท (ล่าสุด 3 สค 53)" xfId="119"/>
    <cellStyle name="5_0        ค่าที่ดินและผลผลิตสนับสนุนพระราชดำริปี 54 (30  เมษายน 53)" xfId="120"/>
    <cellStyle name="5_0        ค่าที่ดินและผลผลิตสนับสนุนพระราชดำริปี 54 (30  เมษายน 53)_กษ. 55 14-09-54" xfId="121"/>
    <cellStyle name="5_0        ค่าที่ดินและผลผลิตสนับสนุนพระราชดำริปี 54 (30  เมษายน 53)_กษ. 55 14-09-54แนบ" xfId="122"/>
    <cellStyle name="5_0        ค่าที่ดินและผลผลิตสนับสนุนพระราชดำริปี 54 (30  เมษายน 53)_กษ. 55 หลังปรับปรุง(ตามมติ 11 ตค.54)" xfId="123"/>
    <cellStyle name="5_0        ค่าที่ดินและผลผลิตสนับสนุนพระราชดำริปี 54 (30  เมษายน 53)_สำเนาของ กษ. 55 หลังปรับปรุง(ตามมติ 11 ตค.54)" xfId="124"/>
    <cellStyle name="5_0       ร่าง พรบ ปี 54 เล่มฟ้า  (ล่าสุด 30 เม.ษ. 53)" xfId="125"/>
    <cellStyle name="5_0       ร่าง พรบ ปี 54 เล่มฟ้า  (ล่าสุด 30 เม.ษ. 53)_กษ. 55 14-09-54" xfId="126"/>
    <cellStyle name="5_0       ร่าง พรบ ปี 54 เล่มฟ้า  (ล่าสุด 30 เม.ษ. 53)_กษ. 55 14-09-54แนบ" xfId="127"/>
    <cellStyle name="5_0       ร่าง พรบ ปี 54 เล่มฟ้า  (ล่าสุด 30 เม.ษ. 53)_กษ. 55 หลังปรับปรุง(ตามมติ 11 ตค.54)" xfId="128"/>
    <cellStyle name="5_0       ร่าง พรบ ปี 54 เล่มฟ้า  (ล่าสุด 30 เม.ษ. 53)_สำเนาของ กษ. 55 หลังปรับปรุง(ตามมติ 11 ตค.54)" xfId="129"/>
    <cellStyle name="5_0       สรุปงบประมาณ ปี 2554 วงเงิน 31,102.6957  ล้านบาท หลังปรับปรุง(1 เม.ย 53)" xfId="130"/>
    <cellStyle name="5_0       สรุปงบประมาณ ปี 2554 วงเงิน 31,102.6957  ล้านบาท หลังปรับปรุง(1 เม.ย 53)_0 0        ร่าง พรบ ปี 54 เล่มฟ้า(ล่าสุด 4 ส.ค. 53)" xfId="131"/>
    <cellStyle name="5_0       สรุปงบประมาณ ปี 2554 วงเงิน 31,102.6957  ล้านบาท หลังปรับปรุง(1 เม.ย 53)_0 0       สรุปงบประมาณ ปี 2554 วงเงิน 40,115.1563  ล้านบาท (ล่าสุด 3 สค 53)" xfId="132"/>
    <cellStyle name="5_0 0        ร่าง พรบ ปี 54 เล่มฟ้า(ล่าสุด 4 ส.ค. 53)" xfId="133"/>
    <cellStyle name="5_0 0       สรุปงบประมาณ ปี 2554 วงเงิน 40,115.1563  ล้านบาท (ล่าสุด 3 สค 53)" xfId="134"/>
    <cellStyle name="5_02 ชป ya" xfId="135"/>
    <cellStyle name="5_2  โครงการชลประทานขนาดกลางปี 54 ที่คาดว่าจะอนุมัติ 3 (2 มีค 53 )" xfId="136"/>
    <cellStyle name="5_2  โครงการชลประทานขนาดกลางปี 54 ที่คาดว่าจะอนุมัติ 3 (2 มีค 53 )_0 0        ร่าง พรบ ปี 54 เล่มฟ้า(ล่าสุด 4 ส.ค. 53)" xfId="137"/>
    <cellStyle name="5_2  โครงการชลประทานขนาดกลางปี 54 ที่คาดว่าจะอนุมัติ 3 (2 มีค 53 )_0 0       สรุปงบประมาณ ปี 2554 วงเงิน 40,115.1563  ล้านบาท (ล่าสุด 3 สค 53)" xfId="138"/>
    <cellStyle name="5_2  โครงการชลประทานขนาดกลางปี 54 ที่คาดว่าจะอนุมัติ 4 (12 พ.ค 53 )" xfId="139"/>
    <cellStyle name="5_2  โครงการชลประทานขนาดกลางปี 54 ที่คาดว่าจะอนุมัติ 4 (12 พ.ค 53 )_0 0        ร่าง พรบ ปี 54 เล่มฟ้า(ล่าสุด 4 ส.ค. 53)" xfId="140"/>
    <cellStyle name="5_2  โครงการชลประทานขนาดกลางปี 54 ที่คาดว่าจะอนุมัติ 4 (12 พ.ค 53 )_0 0       สรุปงบประมาณ ปี 2554 วงเงิน 40,115.1563  ล้านบาท (ล่าสุด 3 สค 53)" xfId="141"/>
    <cellStyle name="5_4 การป้องกันและบรรเทาภัยจากน้ำและความปลอดภัยเขื่อน  ครั้งที่ 2 (2 มีค  53)" xfId="142"/>
    <cellStyle name="5_4 การป้องกันและบรรเทาภัยจากน้ำและความปลอดภัยเขื่อน  ครั้งที่ 2 (2 มีค  53)_0 0        ร่าง พรบ ปี 54 เล่มฟ้า(ล่าสุด 4 ส.ค. 53)" xfId="143"/>
    <cellStyle name="5_4 การป้องกันและบรรเทาภัยจากน้ำและความปลอดภัยเขื่อน  ครั้งที่ 2 (2 มีค  53)_0 0       สรุปงบประมาณ ปี 2554 วงเงิน 40,115.1563  ล้านบาท (ล่าสุด 3 สค 53)" xfId="144"/>
    <cellStyle name="5_แผนปฏิบัติราชการกรมชลประทานปี 2551-2554-1" xfId="167"/>
    <cellStyle name="5_แผนปฏิบัติราชการกรมชลประทานปี 2551-2554-1_0 0        ร่าง พรบ ปี 54 เล่มฟ้า(ล่าสุด 4 ส.ค. 53)" xfId="168"/>
    <cellStyle name="5_แผนปฏิบัติราชการกรมชลประทานปี 2551-2554-1_0 0       สรุปงบประมาณ ปี 2554 วงเงิน 40,115.1563  ล้านบาท (ล่าสุด 3 สค 53)" xfId="169"/>
    <cellStyle name="5_กข" xfId="145"/>
    <cellStyle name="5_กข(แก้ไข)" xfId="146"/>
    <cellStyle name="5_กข_กษ. 55 14-09-54" xfId="147"/>
    <cellStyle name="5_กข_กษ. 55 14-09-54แนบ" xfId="148"/>
    <cellStyle name="5_กข_กษ. 55 หลังปรับปรุง(ตามมติ 11 ตค.54)" xfId="149"/>
    <cellStyle name="5_กข_สำเนาของ กษ. 55 หลังปรับปรุง(ตามมติ 11 ตค.54)" xfId="150"/>
    <cellStyle name="5_กป" xfId="151"/>
    <cellStyle name="5_กษ. 55 (วาระ 2-3)" xfId="152"/>
    <cellStyle name="5_กองทุนจัดรูปที่ดิน" xfId="153"/>
    <cellStyle name="5_กองทุนจัดรูปที่ดิน_กษ. 55 14-09-54" xfId="154"/>
    <cellStyle name="5_กองทุนจัดรูปที่ดิน_กษ. 55 14-09-54แนบ" xfId="155"/>
    <cellStyle name="5_กองทุนจัดรูปที่ดิน_กษ. 55 หลังปรับปรุง(ตามมติ 11 ตค.54)" xfId="156"/>
    <cellStyle name="5_กองทุนจัดรูปที่ดิน_สำเนาของ กษ. 55 หลังปรับปรุง(ตามมติ 11 ตค.54)" xfId="157"/>
    <cellStyle name="5_ชป" xfId="158"/>
    <cellStyle name="5_ชป. 56-1-5-55" xfId="159"/>
    <cellStyle name="5_ตส" xfId="160"/>
    <cellStyle name="5_ตส." xfId="161"/>
    <cellStyle name="5_ตส_กษ. 55 14-09-54" xfId="162"/>
    <cellStyle name="5_ตส_กษ. 55 14-09-54แนบ" xfId="163"/>
    <cellStyle name="5_ตส_กษ. 55 หลังปรับปรุง(ตามมติ 11 ตค.54)" xfId="164"/>
    <cellStyle name="5_ตส_สำเนาของ กษ. 55 หลังปรับปรุง(ตามมติ 11 ตค.54)" xfId="165"/>
    <cellStyle name="5_ปศ.." xfId="166"/>
    <cellStyle name="5_ฟอร์ม 1   กป." xfId="170"/>
    <cellStyle name="5_มม" xfId="171"/>
    <cellStyle name="5_มม แบบ สศก.1-3" xfId="172"/>
    <cellStyle name="5_มม. แก้" xfId="173"/>
    <cellStyle name="5_มม_กษ. 55 14-09-54" xfId="174"/>
    <cellStyle name="5_มม_กษ. 55 14-09-54แนบ" xfId="175"/>
    <cellStyle name="5_มม_กษ. 55 หลังปรับปรุง(ตามมติ 11 ตค.54)" xfId="176"/>
    <cellStyle name="5_มม_สำเนาของ กษ. 55 หลังปรับปรุง(ตามมติ 11 ตค.54)" xfId="177"/>
    <cellStyle name="5_วก ใหม่ 56" xfId="178"/>
    <cellStyle name="5_วก.." xfId="179"/>
    <cellStyle name="5_สปก." xfId="180"/>
    <cellStyle name="5_สศก." xfId="181"/>
    <cellStyle name="5_อตก(แก้ไข)" xfId="182"/>
    <cellStyle name="5_อสย" xfId="183"/>
    <cellStyle name="5_อสย." xfId="184"/>
    <cellStyle name="60% - Accent1" xfId="185"/>
    <cellStyle name="60% - Accent1 2" xfId="186"/>
    <cellStyle name="60% - Accent2" xfId="187"/>
    <cellStyle name="60% - Accent2 2" xfId="188"/>
    <cellStyle name="60% - Accent3" xfId="189"/>
    <cellStyle name="60% - Accent3 2" xfId="190"/>
    <cellStyle name="60% - Accent4" xfId="191"/>
    <cellStyle name="60% - Accent4 2" xfId="192"/>
    <cellStyle name="60% - Accent5" xfId="193"/>
    <cellStyle name="60% - Accent5 2" xfId="194"/>
    <cellStyle name="60% - Accent6" xfId="195"/>
    <cellStyle name="60% - Accent6 2" xfId="196"/>
    <cellStyle name="60% - ส่วนที่ถูกเน้น1 2" xfId="197"/>
    <cellStyle name="60% - ส่วนที่ถูกเน้น1 3" xfId="198"/>
    <cellStyle name="60% - ส่วนที่ถูกเน้น2 2" xfId="199"/>
    <cellStyle name="60% - ส่วนที่ถูกเน้น2 3" xfId="200"/>
    <cellStyle name="60% - ส่วนที่ถูกเน้น3 2" xfId="201"/>
    <cellStyle name="60% - ส่วนที่ถูกเน้น3 3" xfId="202"/>
    <cellStyle name="60% - ส่วนที่ถูกเน้น4 2" xfId="203"/>
    <cellStyle name="60% - ส่วนที่ถูกเน้น4 3" xfId="204"/>
    <cellStyle name="60% - ส่วนที่ถูกเน้น5 2" xfId="205"/>
    <cellStyle name="60% - ส่วนที่ถูกเน้น5 3" xfId="206"/>
    <cellStyle name="60% - ส่วนที่ถูกเน้น6 2" xfId="207"/>
    <cellStyle name="60% - ส่วนที่ถูกเน้น6 3" xfId="208"/>
    <cellStyle name="75" xfId="209"/>
    <cellStyle name="Accent1" xfId="210"/>
    <cellStyle name="Accent1 2" xfId="211"/>
    <cellStyle name="Accent2" xfId="212"/>
    <cellStyle name="Accent2 2" xfId="213"/>
    <cellStyle name="Accent3" xfId="214"/>
    <cellStyle name="Accent3 2" xfId="215"/>
    <cellStyle name="Accent4" xfId="216"/>
    <cellStyle name="Accent4 2" xfId="217"/>
    <cellStyle name="Accent5" xfId="218"/>
    <cellStyle name="Accent5 2" xfId="219"/>
    <cellStyle name="Accent6" xfId="220"/>
    <cellStyle name="Accent6 2" xfId="221"/>
    <cellStyle name="al_Sheet2" xfId="222"/>
    <cellStyle name="Bad" xfId="223"/>
    <cellStyle name="Bad 2" xfId="224"/>
    <cellStyle name="b_xdcd8_Đಒb_xdcfc_Ø_x0015_Currency_ปะหน้าขุดลอก" xfId="225"/>
    <cellStyle name="b헤Đలb혤Đూb홐Đ౒b홼Đౢb_xdc7c_Đ౲b_xdcac_Đಂb_xdcd8_Đಒb_xdcfc_Ø_x0015_Cu" xfId="226"/>
    <cellStyle name="Calculation" xfId="227"/>
    <cellStyle name="Calculation 2" xfId="228"/>
    <cellStyle name="Check Cell" xfId="229"/>
    <cellStyle name="Check Cell 2" xfId="230"/>
    <cellStyle name="Comma  - Style1" xfId="231"/>
    <cellStyle name="Comma  - Style2" xfId="232"/>
    <cellStyle name="Comma  - Style3" xfId="233"/>
    <cellStyle name="Comma  - Style4" xfId="234"/>
    <cellStyle name="Comma  - Style5" xfId="235"/>
    <cellStyle name="Comma  - Style6" xfId="236"/>
    <cellStyle name="Comma  - Style7" xfId="237"/>
    <cellStyle name="Comma  - Style8" xfId="238"/>
    <cellStyle name="Comma 10" xfId="239"/>
    <cellStyle name="Comma 10 2" xfId="240"/>
    <cellStyle name="Comma 11" xfId="241"/>
    <cellStyle name="Comma 12" xfId="242"/>
    <cellStyle name="Comma 13" xfId="243"/>
    <cellStyle name="Comma 14" xfId="244"/>
    <cellStyle name="Comma 15" xfId="245"/>
    <cellStyle name="Comma 16" xfId="246"/>
    <cellStyle name="Comma 17" xfId="247"/>
    <cellStyle name="Comma 2" xfId="248"/>
    <cellStyle name="Comma 2 2" xfId="249"/>
    <cellStyle name="Comma 2 3" xfId="250"/>
    <cellStyle name="Comma 2 3 2" xfId="251"/>
    <cellStyle name="Comma 3" xfId="252"/>
    <cellStyle name="Comma 3 2" xfId="253"/>
    <cellStyle name="Comma 32" xfId="254"/>
    <cellStyle name="Comma 4" xfId="255"/>
    <cellStyle name="Comma 4 2" xfId="256"/>
    <cellStyle name="Comma 5" xfId="257"/>
    <cellStyle name="Comma 6" xfId="258"/>
    <cellStyle name="Comma 7" xfId="259"/>
    <cellStyle name="Comma 8" xfId="260"/>
    <cellStyle name="Comma 8 2" xfId="261"/>
    <cellStyle name="Comma 9" xfId="262"/>
    <cellStyle name="Comma 9 2" xfId="263"/>
    <cellStyle name="Comma 9 3" xfId="264"/>
    <cellStyle name="Explanatory Text" xfId="265"/>
    <cellStyle name="Explanatory Text 2" xfId="266"/>
    <cellStyle name="Good" xfId="267"/>
    <cellStyle name="Good 2" xfId="268"/>
    <cellStyle name="Grey" xfId="269"/>
    <cellStyle name="Header1" xfId="270"/>
    <cellStyle name="Header2" xfId="271"/>
    <cellStyle name="Heading 1" xfId="272"/>
    <cellStyle name="Heading 1 2" xfId="273"/>
    <cellStyle name="Heading 2" xfId="274"/>
    <cellStyle name="Heading 2 2" xfId="275"/>
    <cellStyle name="Heading 3" xfId="276"/>
    <cellStyle name="Heading 3 2" xfId="277"/>
    <cellStyle name="Heading 4" xfId="278"/>
    <cellStyle name="Heading 4 2" xfId="279"/>
    <cellStyle name="heet1_1" xfId="280"/>
    <cellStyle name="Hyperlink 2" xfId="281"/>
    <cellStyle name="Input" xfId="282"/>
    <cellStyle name="Input [yellow]" xfId="283"/>
    <cellStyle name="Input 2" xfId="284"/>
    <cellStyle name="juang1" xfId="285"/>
    <cellStyle name="Linked Cell" xfId="286"/>
    <cellStyle name="Linked Cell 2" xfId="287"/>
    <cellStyle name="Neutral" xfId="288"/>
    <cellStyle name="Neutral 2" xfId="289"/>
    <cellStyle name="no dec" xfId="290"/>
    <cellStyle name="Normal - Style1" xfId="291"/>
    <cellStyle name="Normal 10" xfId="292"/>
    <cellStyle name="Normal 11" xfId="293"/>
    <cellStyle name="Normal 11 2" xfId="294"/>
    <cellStyle name="Normal 12" xfId="295"/>
    <cellStyle name="Normal 12 2" xfId="296"/>
    <cellStyle name="Normal 13" xfId="297"/>
    <cellStyle name="Normal 14" xfId="298"/>
    <cellStyle name="Normal 15" xfId="299"/>
    <cellStyle name="Normal 16" xfId="300"/>
    <cellStyle name="Normal 2" xfId="301"/>
    <cellStyle name="Normal 2 2" xfId="302"/>
    <cellStyle name="Normal 2 3" xfId="303"/>
    <cellStyle name="Normal 2_AEC56" xfId="304"/>
    <cellStyle name="Normal 3" xfId="305"/>
    <cellStyle name="Normal 30" xfId="306"/>
    <cellStyle name="Normal 4" xfId="307"/>
    <cellStyle name="Normal 5" xfId="308"/>
    <cellStyle name="Normal 6" xfId="309"/>
    <cellStyle name="Normal 7" xfId="310"/>
    <cellStyle name="Normal 8" xfId="311"/>
    <cellStyle name="Normal 9" xfId="312"/>
    <cellStyle name="Note" xfId="313"/>
    <cellStyle name="Note 2" xfId="314"/>
    <cellStyle name="Output" xfId="315"/>
    <cellStyle name="Output 2" xfId="316"/>
    <cellStyle name="Percent [2]" xfId="317"/>
    <cellStyle name="Percent 2" xfId="318"/>
    <cellStyle name="Quantity" xfId="319"/>
    <cellStyle name="rmal_Sheet1_1_ค่าจ้างชั่วคราว" xfId="320"/>
    <cellStyle name="Style 1" xfId="321"/>
    <cellStyle name="Style 2" xfId="322"/>
    <cellStyle name="Title" xfId="323"/>
    <cellStyle name="Title 2" xfId="324"/>
    <cellStyle name="Total" xfId="325"/>
    <cellStyle name="Total 2" xfId="326"/>
    <cellStyle name="Warning Text" xfId="327"/>
    <cellStyle name="Warning Text 2" xfId="328"/>
    <cellStyle name="เครื่องหมายจุลภาค" xfId="1" builtinId="3"/>
    <cellStyle name="เครื่องหมายจุลภาค 10" xfId="335"/>
    <cellStyle name="เครื่องหมายจุลภาค 2" xfId="336"/>
    <cellStyle name="เครื่องหมายจุลภาค 2 2" xfId="337"/>
    <cellStyle name="เครื่องหมายจุลภาค 2 2 2" xfId="338"/>
    <cellStyle name="เครื่องหมายจุลภาค 2 3" xfId="339"/>
    <cellStyle name="เครื่องหมายจุลภาค 2 4" xfId="340"/>
    <cellStyle name="เครื่องหมายจุลภาค 2 5" xfId="341"/>
    <cellStyle name="เครื่องหมายจุลภาค 2 6" xfId="342"/>
    <cellStyle name="เครื่องหมายจุลภาค 2_2556 พกฉ." xfId="343"/>
    <cellStyle name="เครื่องหมายจุลภาค 3" xfId="344"/>
    <cellStyle name="เครื่องหมายจุลภาค 3 2" xfId="345"/>
    <cellStyle name="เครื่องหมายจุลภาค 4" xfId="346"/>
    <cellStyle name="เครื่องหมายจุลภาค 4 2" xfId="347"/>
    <cellStyle name="เครื่องหมายจุลภาค 4_(1)วาระ2-3 -06-08-55" xfId="348"/>
    <cellStyle name="เครื่องหมายจุลภาค 5" xfId="349"/>
    <cellStyle name="เครื่องหมายจุลภาค 6" xfId="350"/>
    <cellStyle name="เครื่องหมายจุลภาค 7" xfId="351"/>
    <cellStyle name="เครื่องหมายจุลภาค 8" xfId="352"/>
    <cellStyle name="เครื่องหมายจุลภาค 9" xfId="353"/>
    <cellStyle name="เชื่อมโยงหลายมิติ_MTEF_ที่ตั้ง(M)" xfId="356"/>
    <cellStyle name="เซลล์ตรวจสอบ 2" xfId="357"/>
    <cellStyle name="เซลล์ตรวจสอบ 3" xfId="358"/>
    <cellStyle name="เซลล์ที่มีการเชื่อมโยง 2" xfId="359"/>
    <cellStyle name="เซลล์ที่มีการเชื่อมโยง 3" xfId="360"/>
    <cellStyle name="เปอร์เซ็นต์ 2" xfId="381"/>
    <cellStyle name="เปอร์เซ็นต์ 3" xfId="382"/>
    <cellStyle name="เปอร์เซ็นต์ 4" xfId="383"/>
    <cellStyle name="เปอร์เซ็นต์ 5" xfId="384"/>
    <cellStyle name="แย่ 2" xfId="387"/>
    <cellStyle name="แย่ 3" xfId="388"/>
    <cellStyle name="แสดงผล 2" xfId="409"/>
    <cellStyle name="แสดงผล 3" xfId="410"/>
    <cellStyle name="การคำนวณ 2" xfId="329"/>
    <cellStyle name="การคำนวณ 3" xfId="330"/>
    <cellStyle name="ข้อความเตือน 2" xfId="331"/>
    <cellStyle name="ข้อความเตือน 3" xfId="332"/>
    <cellStyle name="ข้อความอธิบาย 2" xfId="333"/>
    <cellStyle name="ข้อความอธิบาย 3" xfId="334"/>
    <cellStyle name="ชื่อเรื่อง 2" xfId="354"/>
    <cellStyle name="ชื่อเรื่อง 3" xfId="355"/>
    <cellStyle name="ดี 2" xfId="361"/>
    <cellStyle name="ดี 3" xfId="362"/>
    <cellStyle name="ตามการเชื่อมโยงหลายมิติ_MTEF_ที่ตั้ง(M)" xfId="363"/>
    <cellStyle name="นใหญ่" xfId="365"/>
    <cellStyle name="น้บะภฒ_95" xfId="364"/>
    <cellStyle name="ปกติ" xfId="0" builtinId="0"/>
    <cellStyle name="ปกติ 10" xfId="2"/>
    <cellStyle name="ปกติ 11" xfId="366"/>
    <cellStyle name="ปกติ 2" xfId="367"/>
    <cellStyle name="ปกติ 2 2" xfId="368"/>
    <cellStyle name="ปกติ 2_02 ชป ya" xfId="369"/>
    <cellStyle name="ปกติ 3" xfId="370"/>
    <cellStyle name="ปกติ 4" xfId="371"/>
    <cellStyle name="ปกติ 5" xfId="372"/>
    <cellStyle name="ปกติ 6" xfId="373"/>
    <cellStyle name="ปกติ 7" xfId="374"/>
    <cellStyle name="ปกติ 8" xfId="375"/>
    <cellStyle name="ปกติ 9" xfId="376"/>
    <cellStyle name="ป้อนค่า 2" xfId="377"/>
    <cellStyle name="ป้อนค่า 3" xfId="378"/>
    <cellStyle name="ปานกลาง 2" xfId="379"/>
    <cellStyle name="ปานกลาง 3" xfId="380"/>
    <cellStyle name="ผลรวม 2" xfId="385"/>
    <cellStyle name="ผลรวม 3" xfId="386"/>
    <cellStyle name="ราว" xfId="389"/>
    <cellStyle name="ฤธถ [0]_95" xfId="390"/>
    <cellStyle name="ฤธถ_95" xfId="391"/>
    <cellStyle name="ล๋ศญ [0]_95" xfId="392"/>
    <cellStyle name="ล๋ศญ_95" xfId="393"/>
    <cellStyle name="ลักษณะ 1" xfId="394"/>
    <cellStyle name="ลักษณะ 2" xfId="395"/>
    <cellStyle name="วฅมุ_4ฟ๙ฝวภ๛" xfId="396"/>
    <cellStyle name="ส่วนที่ถูกเน้น1 2" xfId="397"/>
    <cellStyle name="ส่วนที่ถูกเน้น1 3" xfId="398"/>
    <cellStyle name="ส่วนที่ถูกเน้น2 2" xfId="399"/>
    <cellStyle name="ส่วนที่ถูกเน้น2 3" xfId="400"/>
    <cellStyle name="ส่วนที่ถูกเน้น3 2" xfId="401"/>
    <cellStyle name="ส่วนที่ถูกเน้น3 3" xfId="402"/>
    <cellStyle name="ส่วนที่ถูกเน้น4 2" xfId="403"/>
    <cellStyle name="ส่วนที่ถูกเน้น4 3" xfId="404"/>
    <cellStyle name="ส่วนที่ถูกเน้น5 2" xfId="405"/>
    <cellStyle name="ส่วนที่ถูกเน้น5 3" xfId="406"/>
    <cellStyle name="ส่วนที่ถูกเน้น6 2" xfId="407"/>
    <cellStyle name="ส่วนที่ถูกเน้น6 3" xfId="408"/>
    <cellStyle name="หมายเหตุ 2" xfId="411"/>
    <cellStyle name="หมายเหตุ 3" xfId="412"/>
    <cellStyle name="หัวเรื่อง 1 2" xfId="413"/>
    <cellStyle name="หัวเรื่อง 1 3" xfId="414"/>
    <cellStyle name="หัวเรื่อง 2 2" xfId="415"/>
    <cellStyle name="หัวเรื่อง 2 3" xfId="416"/>
    <cellStyle name="หัวเรื่อง 3 2" xfId="417"/>
    <cellStyle name="หัวเรื่อง 3 3" xfId="418"/>
    <cellStyle name="หัวเรื่อง 4 2" xfId="419"/>
    <cellStyle name="หัวเรื่อง 4 3" xfId="420"/>
    <cellStyle name="าขุดลอก" xfId="421"/>
    <cellStyle name="ำนวณ" xfId="422"/>
    <cellStyle name="้ำประชาศรัย" xfId="423"/>
    <cellStyle name="ีสูบน้ำปตร.ประชาศรัย(จ้าง" xfId="4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adb\spar&#3585;&#3619;&#3617;\money4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d22022017\Downloads\&#3613;&#3638;&#3585;&#3629;&#3610;&#3619;&#3617;54\&#3649;&#3610;&#3610;&#3585;10-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d22022017\Downloads\&#3591;&#3634;&#3609;&#3611;&#3637;48\&#3649;&#3612;&#3609;&#3591;&#3634;&#3609;&#3619;&#3632;&#3618;&#3632;&#3618;&#3634;&#3623;\LP_NOW\zzx\&#3585;&#3619;&#3632;&#3605;&#3640;&#3657;&#3609;&#3648;&#3624;&#3619;&#3625;&#3600;&#3585;&#3636;&#3592;45\&#3585;&#3619;&#3632;&#3605;&#3640;&#3657;&#3609;&#3648;&#3624;&#3619;&#3625;&#3600;&#3585;&#3636;&#3592;_&#3611;&#3619;&#3633;&#3610;&#3611;&#3619;&#3640;&#3591;&#3594;&#3611;&#3648;&#3621;&#3655;&#3585;_OK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ผู้รับผิดชอบ"/>
      <sheetName val="ฟอร์มห้วยหลวง"/>
      <sheetName val="ฟอร์มห้วยหลวง (2)"/>
      <sheetName val="ฟอร์มห้วยหลวง (3)"/>
      <sheetName val="ฟอร์มห้วยหลวง (4)"/>
      <sheetName val="ฟอร์มทุ่งสัมฤทธิ์"/>
      <sheetName val="ฟอร์มทุ่งสัมฤทธิ์ (2)"/>
      <sheetName val="ฟอร์มทุ่งสัมฤทธิ์ (3)"/>
      <sheetName val="ฟอร์มทุ่งสัมฤทธิ์ (4)"/>
      <sheetName val="ฟอร์มทุ่งสัมฤทธิ์ (5)"/>
      <sheetName val="ฟอร์มทุ่งสัมฤทธิ์ (6)"/>
      <sheetName val="ฟอร์มทุ่งสัมฤทธิ์ (7)"/>
      <sheetName val="ฟอร์มลุ่มน้ำปิงตอนล่าง"/>
      <sheetName val="ฟอร์มลุ่มน้ำปิงตอนล่าง (2)"/>
      <sheetName val="ฟอร์มลุ่มน้ำปิงตอนล่าง (3)"/>
      <sheetName val="ฟอร์มลุ่มน้ำปิงตอนล่าง (4)"/>
      <sheetName val="ฟอร์มลุ่มน้ำปิงตอนล่าง (5)"/>
      <sheetName val="ฟอร์มลุ่มน้ำปิงตอนล่าง (6)"/>
      <sheetName val="ฟอร์มลุ่มน้ำปิงตอนล่าง (7)"/>
      <sheetName val="ฟอร์มลุ่มน้ำปิงตอนล่าง (8)"/>
      <sheetName val="ฟอร์มลุ่มน้ำปิงตอนล่าง (9)"/>
      <sheetName val="ฟอร์มลุ่มน้ำปิงตอนล่าง (10)"/>
      <sheetName val="ฟอร์มลุ่มน้ำปิงตอนล่าง (11)"/>
      <sheetName val="ฟอร์มแม่ลาว"/>
      <sheetName val="ทั้งหมด"/>
      <sheetName val="ฟอร์มแม่ลาว (2)"/>
      <sheetName val="ฟอร์มแม่ลาว (3)"/>
      <sheetName val="ฟอร์มแม่ลาว (4)"/>
      <sheetName val="ฟอร์มแม่ลาว (5)"/>
      <sheetName val="ฟอร์มแม่ลาว (6)"/>
      <sheetName val="ฟอร์มกระเสียว"/>
      <sheetName val="ฟอร์มกระเสียว (2)"/>
      <sheetName val="ฟอร์มกระเสียว (3)"/>
      <sheetName val="ขนาดใหญ่ (3)"/>
      <sheetName val="ฟอร์มหนองหญ้าม้า"/>
      <sheetName val="ฟอร์มบ้านบุ่ง"/>
      <sheetName val="ฟอร์มกระแสสินธุ์"/>
      <sheetName val="ฟอร์มกระแสสินธุ์ (2)"/>
      <sheetName val="ฟอร์มวังร่มเกล้า"/>
      <sheetName val="ฟอร์มบ้านดง"/>
      <sheetName val="ขนาดกลาง"/>
      <sheetName val="แบบฟอร์มท่อ"/>
      <sheetName val="แบบฟอร์มขุดลอก"/>
      <sheetName val="สรุป (รายเดือน44)"/>
      <sheetName val="ทาง"/>
      <sheetName val="ขุดลอก"/>
      <sheetName val="²耀ร์มลุ่มน้ำปิงตอนล่าง (3)"/>
      <sheetName val="ฟอรੌมกระเสียว (2)"/>
      <sheetName val="ฟอร์มหนองหญ้ยม้า"/>
      <sheetName val="ฟอਣ์มบ้านบุ่ਇ"/>
      <sheetName val="ฟอร่มกระแสสินธุ์ (2)"/>
      <sheetName val="แบบฟอย์มขุดลอก"/>
      <sheetName val="2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S1"/>
      <sheetName val="โครงการ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F1224"/>
  <sheetViews>
    <sheetView tabSelected="1" view="pageBreakPreview" zoomScale="70" zoomScaleSheetLayoutView="70" workbookViewId="0">
      <pane ySplit="7" topLeftCell="A860" activePane="bottomLeft" state="frozen"/>
      <selection pane="bottomLeft" activeCell="D1226" sqref="D1226"/>
    </sheetView>
  </sheetViews>
  <sheetFormatPr defaultRowHeight="21"/>
  <cols>
    <col min="1" max="1" width="12.875" style="54" customWidth="1"/>
    <col min="2" max="2" width="13" style="54" customWidth="1"/>
    <col min="3" max="3" width="12.375" style="53" hidden="1" customWidth="1"/>
    <col min="4" max="4" width="10.5" style="53" customWidth="1"/>
    <col min="5" max="5" width="11" style="53" customWidth="1"/>
    <col min="6" max="6" width="12.375" style="53" hidden="1" customWidth="1"/>
    <col min="7" max="7" width="6.5" style="51" customWidth="1"/>
    <col min="8" max="8" width="11" style="51" hidden="1" customWidth="1"/>
    <col min="9" max="9" width="12.375" style="53" hidden="1" customWidth="1"/>
    <col min="10" max="10" width="12" style="53" customWidth="1"/>
    <col min="11" max="11" width="10.5" style="53" customWidth="1"/>
    <col min="12" max="12" width="7.125" style="53" customWidth="1"/>
    <col min="13" max="13" width="7.5" style="53" customWidth="1"/>
    <col min="14" max="15" width="10.5" style="53" hidden="1" customWidth="1"/>
    <col min="16" max="16" width="7.125" style="53" customWidth="1"/>
    <col min="17" max="17" width="9.625" style="51" customWidth="1"/>
    <col min="18" max="18" width="11.625" style="51" customWidth="1"/>
    <col min="19" max="19" width="12.125" style="51" customWidth="1"/>
    <col min="20" max="20" width="11.75" style="53" customWidth="1"/>
    <col min="21" max="21" width="9.875" style="51" hidden="1" customWidth="1"/>
    <col min="22" max="22" width="12.75" style="51" hidden="1" customWidth="1"/>
    <col min="23" max="23" width="8.875" style="54" customWidth="1"/>
    <col min="24" max="24" width="9.5" style="54" customWidth="1"/>
    <col min="25" max="25" width="6.5" style="54" customWidth="1"/>
    <col min="26" max="26" width="9" style="54" customWidth="1"/>
    <col min="27" max="27" width="8.75" style="54" customWidth="1"/>
    <col min="28" max="28" width="52" style="53" customWidth="1"/>
    <col min="29" max="29" width="19.25" style="53" customWidth="1"/>
    <col min="30" max="30" width="43.125" style="53" bestFit="1" customWidth="1"/>
    <col min="31" max="32" width="10" style="53" bestFit="1" customWidth="1"/>
    <col min="33" max="16384" width="9" style="53"/>
  </cols>
  <sheetData>
    <row r="1" spans="1:32" s="73" customFormat="1" ht="23.25">
      <c r="A1" s="665" t="s">
        <v>0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406"/>
      <c r="AD1" s="406"/>
    </row>
    <row r="2" spans="1:32" ht="15" customHeight="1">
      <c r="A2" s="407"/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</row>
    <row r="3" spans="1:32">
      <c r="A3" s="666" t="s">
        <v>1</v>
      </c>
      <c r="B3" s="666" t="s">
        <v>2</v>
      </c>
      <c r="C3" s="408"/>
      <c r="D3" s="667" t="s">
        <v>3</v>
      </c>
      <c r="E3" s="667"/>
      <c r="F3" s="667"/>
      <c r="G3" s="667"/>
      <c r="H3" s="103"/>
      <c r="I3" s="408"/>
      <c r="J3" s="667" t="s">
        <v>4</v>
      </c>
      <c r="K3" s="667"/>
      <c r="L3" s="667"/>
      <c r="M3" s="667"/>
      <c r="N3" s="408"/>
      <c r="O3" s="408"/>
      <c r="P3" s="668" t="s">
        <v>5</v>
      </c>
      <c r="Q3" s="409" t="s">
        <v>6</v>
      </c>
      <c r="R3" s="666" t="s">
        <v>7</v>
      </c>
      <c r="S3" s="666"/>
      <c r="T3" s="669" t="s">
        <v>8</v>
      </c>
      <c r="U3" s="408"/>
      <c r="V3" s="409" t="s">
        <v>6</v>
      </c>
      <c r="W3" s="666" t="s">
        <v>9</v>
      </c>
      <c r="X3" s="666"/>
      <c r="Y3" s="666"/>
      <c r="Z3" s="666" t="s">
        <v>10</v>
      </c>
      <c r="AA3" s="666"/>
      <c r="AB3" s="666" t="s">
        <v>1206</v>
      </c>
      <c r="AC3" s="410"/>
      <c r="AD3" s="410"/>
      <c r="AE3" s="411"/>
    </row>
    <row r="4" spans="1:32">
      <c r="A4" s="666"/>
      <c r="B4" s="666"/>
      <c r="C4" s="669" t="s">
        <v>11</v>
      </c>
      <c r="D4" s="666" t="s">
        <v>12</v>
      </c>
      <c r="E4" s="666" t="s">
        <v>13</v>
      </c>
      <c r="F4" s="412"/>
      <c r="G4" s="666" t="s">
        <v>14</v>
      </c>
      <c r="H4" s="412"/>
      <c r="I4" s="669" t="s">
        <v>11</v>
      </c>
      <c r="J4" s="410" t="s">
        <v>12</v>
      </c>
      <c r="K4" s="410" t="s">
        <v>13</v>
      </c>
      <c r="L4" s="669" t="s">
        <v>15</v>
      </c>
      <c r="M4" s="669"/>
      <c r="N4" s="408"/>
      <c r="O4" s="408"/>
      <c r="P4" s="668"/>
      <c r="Q4" s="413" t="s">
        <v>16</v>
      </c>
      <c r="R4" s="666"/>
      <c r="S4" s="666"/>
      <c r="T4" s="669"/>
      <c r="U4" s="412" t="s">
        <v>14</v>
      </c>
      <c r="V4" s="413" t="s">
        <v>16</v>
      </c>
      <c r="W4" s="666"/>
      <c r="X4" s="666"/>
      <c r="Y4" s="666"/>
      <c r="Z4" s="414" t="s">
        <v>17</v>
      </c>
      <c r="AA4" s="414" t="s">
        <v>17</v>
      </c>
      <c r="AB4" s="666"/>
      <c r="AC4" s="410"/>
      <c r="AD4" s="410"/>
    </row>
    <row r="5" spans="1:32" ht="21.75" customHeight="1">
      <c r="A5" s="666"/>
      <c r="B5" s="666"/>
      <c r="C5" s="669"/>
      <c r="D5" s="666"/>
      <c r="E5" s="666"/>
      <c r="F5" s="412" t="s">
        <v>8</v>
      </c>
      <c r="G5" s="666"/>
      <c r="H5" s="412"/>
      <c r="I5" s="669"/>
      <c r="J5" s="410"/>
      <c r="K5" s="415" t="str">
        <f>SUBTOTAL(3,K8:K1223)&amp;" "&amp;"ตำบล"</f>
        <v>153 ตำบล</v>
      </c>
      <c r="L5" s="412" t="s">
        <v>18</v>
      </c>
      <c r="M5" s="412" t="s">
        <v>19</v>
      </c>
      <c r="N5" s="408"/>
      <c r="O5" s="408"/>
      <c r="P5" s="668"/>
      <c r="Q5" s="413" t="s">
        <v>20</v>
      </c>
      <c r="R5" s="671" t="s">
        <v>21</v>
      </c>
      <c r="S5" s="671" t="s">
        <v>22</v>
      </c>
      <c r="T5" s="669"/>
      <c r="U5" s="412" t="s">
        <v>23</v>
      </c>
      <c r="V5" s="413" t="s">
        <v>20</v>
      </c>
      <c r="W5" s="666" t="s">
        <v>24</v>
      </c>
      <c r="X5" s="666" t="s">
        <v>25</v>
      </c>
      <c r="Y5" s="672" t="s">
        <v>26</v>
      </c>
      <c r="Z5" s="666" t="s">
        <v>27</v>
      </c>
      <c r="AA5" s="666" t="s">
        <v>28</v>
      </c>
      <c r="AB5" s="666"/>
      <c r="AC5" s="410"/>
      <c r="AD5" s="410"/>
    </row>
    <row r="6" spans="1:32" ht="37.5">
      <c r="A6" s="666"/>
      <c r="B6" s="666"/>
      <c r="C6" s="412"/>
      <c r="D6" s="666"/>
      <c r="E6" s="666"/>
      <c r="F6" s="412"/>
      <c r="G6" s="412" t="s">
        <v>23</v>
      </c>
      <c r="H6" s="412"/>
      <c r="I6" s="412"/>
      <c r="J6" s="410"/>
      <c r="K6" s="410"/>
      <c r="L6" s="412" t="s">
        <v>23</v>
      </c>
      <c r="M6" s="412" t="s">
        <v>23</v>
      </c>
      <c r="N6" s="408"/>
      <c r="O6" s="408"/>
      <c r="P6" s="416" t="str">
        <f>(G7-L7) &amp;" "&amp;"แห่ง"</f>
        <v>845 แห่ง</v>
      </c>
      <c r="Q6" s="413" t="s">
        <v>23</v>
      </c>
      <c r="R6" s="671"/>
      <c r="S6" s="671"/>
      <c r="T6" s="669"/>
      <c r="U6" s="412"/>
      <c r="V6" s="413" t="s">
        <v>23</v>
      </c>
      <c r="W6" s="666"/>
      <c r="X6" s="666"/>
      <c r="Y6" s="672"/>
      <c r="Z6" s="666"/>
      <c r="AA6" s="666"/>
      <c r="AB6" s="666"/>
      <c r="AC6" s="410"/>
      <c r="AD6" s="410"/>
    </row>
    <row r="7" spans="1:32" s="123" customFormat="1" ht="20.25" customHeight="1" thickBot="1">
      <c r="A7" s="670" t="s">
        <v>29</v>
      </c>
      <c r="B7" s="670"/>
      <c r="C7" s="479"/>
      <c r="D7" s="479"/>
      <c r="E7" s="479"/>
      <c r="F7" s="479"/>
      <c r="G7" s="480">
        <f>G8+G15+G47+G193+G380+G723+G787+G976+G1048+G1153+G1203</f>
        <v>1097</v>
      </c>
      <c r="H7" s="480">
        <f>H8+H15+H45+H190+H368+H693+H778+H925+H974+H1041+H1146</f>
        <v>7527391</v>
      </c>
      <c r="I7" s="479"/>
      <c r="J7" s="479"/>
      <c r="K7" s="479"/>
      <c r="L7" s="481">
        <f>L8+L15+L47+L193+L380+L723+L787+L976+L1048+L1153+L1203</f>
        <v>252</v>
      </c>
      <c r="M7" s="481">
        <f>M8+M15+M47+M193+M380+M723+M787+M976+M1048+M1153+M1203</f>
        <v>252</v>
      </c>
      <c r="N7" s="480">
        <f>N8+N15+N47+N193+N380+N723+N787+N976+N1048+N1153+N1203</f>
        <v>216</v>
      </c>
      <c r="O7" s="480">
        <f>O8+O15+O47+O193+O380+O723+O787+O976+O1048+O1153+O1203</f>
        <v>41</v>
      </c>
      <c r="P7" s="480">
        <f>P8+P15+P47+P193+P380+P723+P787+P976+P1048+P1153+P1203</f>
        <v>0</v>
      </c>
      <c r="Q7" s="482">
        <f>G7-L7+M7</f>
        <v>1097</v>
      </c>
      <c r="R7" s="480">
        <f t="shared" ref="R7:S7" si="0">R8+R15+R47+R193+R380+R723+R787+R976+R1048+R1153+R1203</f>
        <v>67684900</v>
      </c>
      <c r="S7" s="480">
        <f t="shared" si="0"/>
        <v>42015100</v>
      </c>
      <c r="T7" s="479"/>
      <c r="U7" s="479"/>
      <c r="V7" s="482">
        <f>G7-L7+M7</f>
        <v>1097</v>
      </c>
      <c r="W7" s="483"/>
      <c r="X7" s="483"/>
      <c r="Y7" s="483"/>
      <c r="Z7" s="483"/>
      <c r="AA7" s="483"/>
      <c r="AB7" s="483"/>
      <c r="AC7" s="483"/>
      <c r="AD7" s="483"/>
    </row>
    <row r="8" spans="1:32" s="497" customFormat="1" ht="21.75" thickBot="1">
      <c r="A8" s="491" t="s">
        <v>30</v>
      </c>
      <c r="B8" s="492"/>
      <c r="C8" s="492"/>
      <c r="D8" s="492"/>
      <c r="E8" s="492"/>
      <c r="F8" s="492"/>
      <c r="G8" s="492">
        <f>G9</f>
        <v>4</v>
      </c>
      <c r="H8" s="492"/>
      <c r="I8" s="492"/>
      <c r="J8" s="492"/>
      <c r="K8" s="492"/>
      <c r="L8" s="493">
        <f>L9</f>
        <v>0</v>
      </c>
      <c r="M8" s="493">
        <f>M9</f>
        <v>0</v>
      </c>
      <c r="N8" s="493">
        <f>N9</f>
        <v>0</v>
      </c>
      <c r="O8" s="493">
        <f t="shared" ref="O8:P8" si="1">O9</f>
        <v>0</v>
      </c>
      <c r="P8" s="493">
        <f t="shared" si="1"/>
        <v>0</v>
      </c>
      <c r="Q8" s="494">
        <f>G8-L8+M8</f>
        <v>4</v>
      </c>
      <c r="R8" s="494">
        <f>R9</f>
        <v>246800</v>
      </c>
      <c r="S8" s="494">
        <f>S9</f>
        <v>153200</v>
      </c>
      <c r="T8" s="492"/>
      <c r="U8" s="492">
        <f>U9</f>
        <v>0</v>
      </c>
      <c r="V8" s="494">
        <f>G8-L8+M8</f>
        <v>4</v>
      </c>
      <c r="W8" s="495"/>
      <c r="X8" s="495"/>
      <c r="Y8" s="495"/>
      <c r="Z8" s="496">
        <f>SUM(Z9)</f>
        <v>0</v>
      </c>
      <c r="AA8" s="495">
        <f>SUM(AA9)</f>
        <v>4</v>
      </c>
      <c r="AB8" s="492"/>
      <c r="AC8" s="492"/>
      <c r="AD8" s="492"/>
    </row>
    <row r="9" spans="1:32" s="73" customFormat="1">
      <c r="A9" s="484">
        <v>1</v>
      </c>
      <c r="B9" s="485" t="s">
        <v>31</v>
      </c>
      <c r="C9" s="486"/>
      <c r="D9" s="486"/>
      <c r="E9" s="486"/>
      <c r="F9" s="486"/>
      <c r="G9" s="487">
        <f>SUM(G10)</f>
        <v>4</v>
      </c>
      <c r="H9" s="487"/>
      <c r="I9" s="486"/>
      <c r="J9" s="486"/>
      <c r="K9" s="486"/>
      <c r="L9" s="488">
        <f>SUM(L10:L13)</f>
        <v>0</v>
      </c>
      <c r="M9" s="488">
        <f>SUM(M10:M13)</f>
        <v>0</v>
      </c>
      <c r="N9" s="488">
        <f>SUM(N10:N13)</f>
        <v>0</v>
      </c>
      <c r="O9" s="488">
        <f>SUM(O10:O13)</f>
        <v>0</v>
      </c>
      <c r="P9" s="489">
        <f>SUM(P10:P13)</f>
        <v>0</v>
      </c>
      <c r="Q9" s="489">
        <f>G9-L9+M9</f>
        <v>4</v>
      </c>
      <c r="R9" s="489">
        <f>SUM(R10:R13)</f>
        <v>246800</v>
      </c>
      <c r="S9" s="489">
        <f>SUM(S10:S13)</f>
        <v>153200</v>
      </c>
      <c r="T9" s="486"/>
      <c r="U9" s="487">
        <f>SUM(U10:U13)</f>
        <v>0</v>
      </c>
      <c r="V9" s="489">
        <f>G9-L9+M9</f>
        <v>4</v>
      </c>
      <c r="W9" s="484"/>
      <c r="X9" s="484"/>
      <c r="Y9" s="484"/>
      <c r="Z9" s="490">
        <f>COUNTA(Z10:Z13)</f>
        <v>0</v>
      </c>
      <c r="AA9" s="484">
        <f>COUNTA(AA10:AA13)</f>
        <v>4</v>
      </c>
      <c r="AB9" s="487"/>
      <c r="AC9" s="487"/>
      <c r="AD9" s="487"/>
    </row>
    <row r="10" spans="1:32">
      <c r="A10" s="661" t="s">
        <v>1165</v>
      </c>
      <c r="B10" s="661"/>
      <c r="D10" s="358" t="s">
        <v>32</v>
      </c>
      <c r="E10" s="86" t="s">
        <v>33</v>
      </c>
      <c r="F10" s="85" t="s">
        <v>34</v>
      </c>
      <c r="G10" s="84">
        <v>4</v>
      </c>
      <c r="H10" s="84">
        <v>61700</v>
      </c>
      <c r="I10" s="85"/>
      <c r="J10" s="358"/>
      <c r="K10" s="86"/>
      <c r="L10" s="287">
        <v>0</v>
      </c>
      <c r="M10" s="287">
        <v>0</v>
      </c>
      <c r="N10" s="287">
        <v>0</v>
      </c>
      <c r="O10" s="287">
        <v>0</v>
      </c>
      <c r="P10" s="417"/>
      <c r="Q10" s="51">
        <v>1</v>
      </c>
      <c r="R10" s="52">
        <v>61700</v>
      </c>
      <c r="S10" s="52">
        <v>38300</v>
      </c>
      <c r="T10" s="53" t="s">
        <v>35</v>
      </c>
      <c r="V10" s="51">
        <v>1</v>
      </c>
      <c r="W10" s="54">
        <v>745677</v>
      </c>
      <c r="X10" s="54">
        <v>1635764</v>
      </c>
      <c r="AA10" s="243" t="s">
        <v>36</v>
      </c>
      <c r="AB10" s="53" t="s">
        <v>1178</v>
      </c>
      <c r="AD10" s="418">
        <f>37108.36+14400+9526.99</f>
        <v>61035.35</v>
      </c>
      <c r="AE10" s="418">
        <f>25500+5000+7322.83</f>
        <v>37822.83</v>
      </c>
      <c r="AF10" s="418">
        <f>AD10+AE10</f>
        <v>98858.18</v>
      </c>
    </row>
    <row r="11" spans="1:32">
      <c r="A11" s="661" t="s">
        <v>1166</v>
      </c>
      <c r="B11" s="661"/>
      <c r="D11" s="357"/>
      <c r="E11" s="54"/>
      <c r="J11" s="357"/>
      <c r="K11" s="54"/>
      <c r="L11" s="54"/>
      <c r="M11" s="54"/>
      <c r="N11" s="54"/>
      <c r="O11" s="54"/>
      <c r="P11" s="51"/>
      <c r="Q11" s="51">
        <v>1</v>
      </c>
      <c r="R11" s="52">
        <v>61700</v>
      </c>
      <c r="S11" s="52">
        <v>38300</v>
      </c>
      <c r="T11" s="53" t="s">
        <v>35</v>
      </c>
      <c r="V11" s="51">
        <v>1</v>
      </c>
      <c r="W11" s="54">
        <v>745722</v>
      </c>
      <c r="X11" s="54">
        <v>1635803</v>
      </c>
      <c r="AA11" s="243" t="s">
        <v>36</v>
      </c>
      <c r="AB11" s="53" t="s">
        <v>1181</v>
      </c>
    </row>
    <row r="12" spans="1:32">
      <c r="A12" s="661" t="s">
        <v>1208</v>
      </c>
      <c r="B12" s="661"/>
      <c r="D12" s="357"/>
      <c r="E12" s="54"/>
      <c r="J12" s="357"/>
      <c r="K12" s="54"/>
      <c r="L12" s="54"/>
      <c r="M12" s="54"/>
      <c r="N12" s="54"/>
      <c r="O12" s="54"/>
      <c r="P12" s="51"/>
      <c r="Q12" s="51">
        <v>1</v>
      </c>
      <c r="R12" s="52">
        <v>61700</v>
      </c>
      <c r="S12" s="52">
        <v>38300</v>
      </c>
      <c r="T12" s="53" t="s">
        <v>37</v>
      </c>
      <c r="V12" s="51">
        <v>1</v>
      </c>
      <c r="W12" s="54">
        <v>749505</v>
      </c>
      <c r="X12" s="54">
        <v>1641286</v>
      </c>
      <c r="AA12" s="243" t="s">
        <v>36</v>
      </c>
    </row>
    <row r="13" spans="1:32">
      <c r="A13" s="661" t="s">
        <v>1167</v>
      </c>
      <c r="B13" s="661"/>
      <c r="D13" s="357"/>
      <c r="E13" s="54" t="s">
        <v>1207</v>
      </c>
      <c r="J13" s="357"/>
      <c r="K13" s="54"/>
      <c r="L13" s="54"/>
      <c r="M13" s="54"/>
      <c r="N13" s="54"/>
      <c r="O13" s="54"/>
      <c r="P13" s="51"/>
      <c r="Q13" s="51">
        <v>1</v>
      </c>
      <c r="R13" s="52">
        <v>61700</v>
      </c>
      <c r="S13" s="52">
        <v>38300</v>
      </c>
      <c r="T13" s="53" t="s">
        <v>38</v>
      </c>
      <c r="V13" s="51">
        <v>1</v>
      </c>
      <c r="W13" s="54">
        <v>743033</v>
      </c>
      <c r="X13" s="54">
        <v>1638740</v>
      </c>
      <c r="AA13" s="243" t="s">
        <v>36</v>
      </c>
    </row>
    <row r="14" spans="1:32" s="123" customFormat="1" ht="21.75" thickBot="1">
      <c r="A14" s="663" t="s">
        <v>1209</v>
      </c>
      <c r="B14" s="663"/>
      <c r="D14" s="498"/>
      <c r="E14" s="102"/>
      <c r="G14" s="69"/>
      <c r="H14" s="69"/>
      <c r="J14" s="498"/>
      <c r="K14" s="102"/>
      <c r="L14" s="102"/>
      <c r="M14" s="102"/>
      <c r="N14" s="102"/>
      <c r="O14" s="102"/>
      <c r="P14" s="69"/>
      <c r="Q14" s="69"/>
      <c r="R14" s="98"/>
      <c r="S14" s="98"/>
      <c r="U14" s="69"/>
      <c r="V14" s="69"/>
      <c r="W14" s="102"/>
      <c r="X14" s="102"/>
      <c r="Y14" s="102"/>
      <c r="Z14" s="102"/>
      <c r="AA14" s="259"/>
    </row>
    <row r="15" spans="1:32" s="497" customFormat="1" ht="21.75" thickBot="1">
      <c r="A15" s="491" t="s">
        <v>39</v>
      </c>
      <c r="B15" s="492"/>
      <c r="C15" s="492"/>
      <c r="D15" s="505"/>
      <c r="E15" s="505"/>
      <c r="F15" s="505"/>
      <c r="G15" s="506">
        <f>SUM(G16+G20+G31)</f>
        <v>35</v>
      </c>
      <c r="H15" s="506">
        <f>SUM(H16+H20+H29)</f>
        <v>185100</v>
      </c>
      <c r="I15" s="505"/>
      <c r="J15" s="505"/>
      <c r="K15" s="505"/>
      <c r="L15" s="507">
        <f>L16+L20+L31</f>
        <v>12</v>
      </c>
      <c r="M15" s="507">
        <f t="shared" ref="M15:O15" si="2">M16+M20+M31</f>
        <v>2</v>
      </c>
      <c r="N15" s="507">
        <f t="shared" si="2"/>
        <v>2</v>
      </c>
      <c r="O15" s="507">
        <f t="shared" si="2"/>
        <v>0</v>
      </c>
      <c r="P15" s="507">
        <f>P20+P31</f>
        <v>0</v>
      </c>
      <c r="Q15" s="506">
        <f>G15-L15+M15</f>
        <v>25</v>
      </c>
      <c r="R15" s="507">
        <f>R16+R20+R31</f>
        <v>1542500</v>
      </c>
      <c r="S15" s="507">
        <f>S16+S20+S31</f>
        <v>957500</v>
      </c>
      <c r="T15" s="505"/>
      <c r="U15" s="506"/>
      <c r="V15" s="506">
        <f>SUM(V20+V31)</f>
        <v>25</v>
      </c>
      <c r="W15" s="508"/>
      <c r="X15" s="508"/>
      <c r="Y15" s="508"/>
      <c r="Z15" s="508"/>
      <c r="AA15" s="508"/>
      <c r="AB15" s="506"/>
      <c r="AC15" s="506"/>
      <c r="AD15" s="506"/>
    </row>
    <row r="16" spans="1:32" s="73" customFormat="1">
      <c r="A16" s="484">
        <v>2</v>
      </c>
      <c r="B16" s="485" t="s">
        <v>40</v>
      </c>
      <c r="C16" s="486"/>
      <c r="D16" s="486"/>
      <c r="E16" s="486"/>
      <c r="F16" s="486"/>
      <c r="G16" s="487">
        <f>SUM(G17:G19)</f>
        <v>10</v>
      </c>
      <c r="H16" s="83">
        <v>61700</v>
      </c>
      <c r="I16" s="364"/>
      <c r="J16" s="499"/>
      <c r="K16" s="499"/>
      <c r="L16" s="500">
        <f>SUM(L17:L19)</f>
        <v>10</v>
      </c>
      <c r="M16" s="501">
        <f t="shared" ref="M16:P16" si="3">SUM(M17:M19)</f>
        <v>0</v>
      </c>
      <c r="N16" s="501">
        <f t="shared" si="3"/>
        <v>0</v>
      </c>
      <c r="O16" s="501">
        <f t="shared" si="3"/>
        <v>0</v>
      </c>
      <c r="P16" s="501">
        <f t="shared" si="3"/>
        <v>0</v>
      </c>
      <c r="Q16" s="502">
        <f>G16-L16+M16</f>
        <v>0</v>
      </c>
      <c r="R16" s="502"/>
      <c r="S16" s="502"/>
      <c r="T16" s="499"/>
      <c r="U16" s="503"/>
      <c r="V16" s="502">
        <f>G16-L16+M16</f>
        <v>0</v>
      </c>
      <c r="W16" s="504"/>
      <c r="X16" s="504"/>
      <c r="Y16" s="504"/>
      <c r="Z16" s="504"/>
      <c r="AA16" s="504"/>
      <c r="AB16" s="503"/>
      <c r="AC16" s="503"/>
      <c r="AD16" s="503"/>
    </row>
    <row r="17" spans="1:30">
      <c r="D17" s="75" t="s">
        <v>41</v>
      </c>
      <c r="E17" s="75" t="s">
        <v>42</v>
      </c>
      <c r="G17" s="51">
        <v>1</v>
      </c>
      <c r="H17" s="51">
        <v>61700</v>
      </c>
      <c r="I17" s="76"/>
      <c r="J17" s="76"/>
      <c r="K17" s="76"/>
      <c r="L17" s="77">
        <v>1</v>
      </c>
      <c r="M17" s="78"/>
      <c r="N17" s="78"/>
      <c r="O17" s="78"/>
      <c r="P17" s="78"/>
      <c r="Q17" s="79">
        <v>0</v>
      </c>
      <c r="R17" s="79"/>
      <c r="S17" s="79"/>
      <c r="T17" s="78"/>
      <c r="U17" s="80"/>
      <c r="V17" s="79">
        <v>0</v>
      </c>
      <c r="W17" s="81"/>
      <c r="X17" s="81"/>
      <c r="Y17" s="81"/>
      <c r="Z17" s="81"/>
      <c r="AA17" s="81"/>
      <c r="AB17" s="674" t="s">
        <v>43</v>
      </c>
      <c r="AC17" s="405"/>
      <c r="AD17" s="405"/>
    </row>
    <row r="18" spans="1:30">
      <c r="D18" s="75" t="s">
        <v>44</v>
      </c>
      <c r="E18" s="75" t="s">
        <v>44</v>
      </c>
      <c r="G18" s="51">
        <v>5</v>
      </c>
      <c r="H18" s="51">
        <v>61700</v>
      </c>
      <c r="I18" s="76"/>
      <c r="J18" s="76"/>
      <c r="K18" s="76"/>
      <c r="L18" s="77">
        <v>5</v>
      </c>
      <c r="M18" s="78"/>
      <c r="N18" s="78"/>
      <c r="O18" s="78"/>
      <c r="P18" s="78"/>
      <c r="Q18" s="79">
        <v>0</v>
      </c>
      <c r="R18" s="79"/>
      <c r="S18" s="79"/>
      <c r="T18" s="78"/>
      <c r="U18" s="80"/>
      <c r="V18" s="79">
        <v>0</v>
      </c>
      <c r="W18" s="81"/>
      <c r="X18" s="81"/>
      <c r="Y18" s="81"/>
      <c r="Z18" s="81"/>
      <c r="AA18" s="81"/>
      <c r="AB18" s="675"/>
      <c r="AC18" s="419"/>
      <c r="AD18" s="419"/>
    </row>
    <row r="19" spans="1:30" s="123" customFormat="1" ht="21.75" thickBot="1">
      <c r="A19" s="102"/>
      <c r="B19" s="102"/>
      <c r="D19" s="74"/>
      <c r="E19" s="74" t="s">
        <v>45</v>
      </c>
      <c r="G19" s="69">
        <v>4</v>
      </c>
      <c r="H19" s="69">
        <v>61700</v>
      </c>
      <c r="I19" s="509"/>
      <c r="J19" s="509"/>
      <c r="K19" s="509"/>
      <c r="L19" s="510">
        <v>4</v>
      </c>
      <c r="M19" s="511"/>
      <c r="N19" s="511"/>
      <c r="O19" s="511"/>
      <c r="P19" s="511"/>
      <c r="Q19" s="512">
        <v>0</v>
      </c>
      <c r="R19" s="512"/>
      <c r="S19" s="512"/>
      <c r="T19" s="511"/>
      <c r="U19" s="513"/>
      <c r="V19" s="512">
        <v>0</v>
      </c>
      <c r="W19" s="514"/>
      <c r="X19" s="514"/>
      <c r="Y19" s="514"/>
      <c r="Z19" s="514"/>
      <c r="AA19" s="514"/>
      <c r="AB19" s="675"/>
      <c r="AC19" s="515"/>
      <c r="AD19" s="515"/>
    </row>
    <row r="20" spans="1:30" s="497" customFormat="1" ht="21.75" thickBot="1">
      <c r="A20" s="519">
        <v>3</v>
      </c>
      <c r="B20" s="520" t="s">
        <v>46</v>
      </c>
      <c r="C20" s="521"/>
      <c r="D20" s="521"/>
      <c r="E20" s="521"/>
      <c r="F20" s="521"/>
      <c r="G20" s="522">
        <f>SUM(G21:G29)</f>
        <v>10</v>
      </c>
      <c r="H20" s="523">
        <v>61700</v>
      </c>
      <c r="I20" s="521"/>
      <c r="J20" s="521"/>
      <c r="K20" s="521"/>
      <c r="L20" s="524">
        <f>SUM(L21:L30)</f>
        <v>2</v>
      </c>
      <c r="M20" s="524">
        <f>SUM(M21:M30)</f>
        <v>2</v>
      </c>
      <c r="N20" s="524">
        <f>SUM(N21:N30)</f>
        <v>2</v>
      </c>
      <c r="O20" s="524">
        <f>SUM(O21:O30)</f>
        <v>0</v>
      </c>
      <c r="P20" s="524">
        <f>SUM(P21:P30)</f>
        <v>0</v>
      </c>
      <c r="Q20" s="524">
        <f>G20-L20+M20</f>
        <v>10</v>
      </c>
      <c r="R20" s="524">
        <f>SUM(R21:R30)</f>
        <v>617000</v>
      </c>
      <c r="S20" s="524">
        <f>SUM(S21:S30)</f>
        <v>383000</v>
      </c>
      <c r="T20" s="521"/>
      <c r="U20" s="522">
        <f>SUM(U21:U29)</f>
        <v>3</v>
      </c>
      <c r="V20" s="524">
        <f>G20-L20+M20</f>
        <v>10</v>
      </c>
      <c r="W20" s="525"/>
      <c r="X20" s="525"/>
      <c r="Y20" s="525"/>
      <c r="Z20" s="526">
        <f>COUNTA(Z21:Z30)</f>
        <v>0</v>
      </c>
      <c r="AA20" s="525">
        <f>COUNTA(AA21:AA30)</f>
        <v>10</v>
      </c>
      <c r="AB20" s="522"/>
      <c r="AC20" s="522"/>
      <c r="AD20" s="522"/>
    </row>
    <row r="21" spans="1:30" s="100" customFormat="1">
      <c r="A21" s="662" t="s">
        <v>1169</v>
      </c>
      <c r="B21" s="662"/>
      <c r="D21" s="516" t="s">
        <v>47</v>
      </c>
      <c r="E21" s="100" t="s">
        <v>48</v>
      </c>
      <c r="F21" s="100" t="s">
        <v>49</v>
      </c>
      <c r="G21" s="89">
        <f>2+1</f>
        <v>3</v>
      </c>
      <c r="H21" s="89">
        <v>61700</v>
      </c>
      <c r="J21" s="516"/>
      <c r="L21" s="517">
        <v>0</v>
      </c>
      <c r="M21" s="517">
        <v>0</v>
      </c>
      <c r="N21" s="517">
        <v>0</v>
      </c>
      <c r="O21" s="517">
        <v>0</v>
      </c>
      <c r="P21" s="517"/>
      <c r="Q21" s="89">
        <v>1</v>
      </c>
      <c r="R21" s="218">
        <v>61700</v>
      </c>
      <c r="S21" s="218">
        <v>38300</v>
      </c>
      <c r="T21" s="100" t="s">
        <v>50</v>
      </c>
      <c r="U21" s="89"/>
      <c r="V21" s="89">
        <v>1</v>
      </c>
      <c r="W21" s="87">
        <v>822490</v>
      </c>
      <c r="X21" s="87">
        <v>1414420</v>
      </c>
      <c r="Y21" s="87" t="s">
        <v>51</v>
      </c>
      <c r="Z21" s="87"/>
      <c r="AA21" s="88" t="s">
        <v>36</v>
      </c>
      <c r="AB21" s="518" t="s">
        <v>1179</v>
      </c>
      <c r="AC21" s="518"/>
      <c r="AD21" s="518"/>
    </row>
    <row r="22" spans="1:30" s="85" customFormat="1">
      <c r="A22" s="661" t="s">
        <v>1210</v>
      </c>
      <c r="B22" s="661"/>
      <c r="D22" s="358"/>
      <c r="G22" s="84"/>
      <c r="H22" s="84"/>
      <c r="J22" s="358"/>
      <c r="Q22" s="84">
        <v>1</v>
      </c>
      <c r="R22" s="52">
        <v>61700</v>
      </c>
      <c r="S22" s="52">
        <v>38300</v>
      </c>
      <c r="T22" s="85" t="s">
        <v>52</v>
      </c>
      <c r="U22" s="84"/>
      <c r="V22" s="84">
        <v>1</v>
      </c>
      <c r="W22" s="86">
        <v>822202</v>
      </c>
      <c r="X22" s="86">
        <v>1416796</v>
      </c>
      <c r="Y22" s="86" t="s">
        <v>51</v>
      </c>
      <c r="Z22" s="86"/>
      <c r="AA22" s="120" t="s">
        <v>36</v>
      </c>
      <c r="AB22" s="365"/>
      <c r="AC22" s="365"/>
      <c r="AD22" s="365"/>
    </row>
    <row r="23" spans="1:30" s="85" customFormat="1">
      <c r="A23" s="661" t="s">
        <v>1211</v>
      </c>
      <c r="B23" s="661"/>
      <c r="D23" s="358"/>
      <c r="G23" s="84"/>
      <c r="H23" s="84"/>
      <c r="J23" s="358"/>
      <c r="Q23" s="84">
        <v>1</v>
      </c>
      <c r="R23" s="52">
        <v>61700</v>
      </c>
      <c r="S23" s="52">
        <v>38300</v>
      </c>
      <c r="T23" s="85" t="s">
        <v>53</v>
      </c>
      <c r="U23" s="84"/>
      <c r="V23" s="84">
        <v>1</v>
      </c>
      <c r="W23" s="86">
        <v>823079</v>
      </c>
      <c r="X23" s="86">
        <v>1419444</v>
      </c>
      <c r="Y23" s="86" t="s">
        <v>51</v>
      </c>
      <c r="Z23" s="86"/>
      <c r="AA23" s="120" t="s">
        <v>36</v>
      </c>
      <c r="AB23" s="365"/>
      <c r="AC23" s="365"/>
      <c r="AD23" s="365"/>
    </row>
    <row r="24" spans="1:30" s="85" customFormat="1">
      <c r="A24" s="661" t="s">
        <v>1167</v>
      </c>
      <c r="B24" s="661"/>
      <c r="D24" s="85" t="s">
        <v>54</v>
      </c>
      <c r="E24" s="85" t="s">
        <v>55</v>
      </c>
      <c r="G24" s="84">
        <v>1</v>
      </c>
      <c r="H24" s="84">
        <v>61700</v>
      </c>
      <c r="L24" s="366">
        <v>0</v>
      </c>
      <c r="M24" s="366">
        <v>0</v>
      </c>
      <c r="N24" s="366">
        <v>0</v>
      </c>
      <c r="O24" s="366">
        <v>0</v>
      </c>
      <c r="Q24" s="84">
        <v>1</v>
      </c>
      <c r="R24" s="52">
        <v>61700</v>
      </c>
      <c r="S24" s="52">
        <v>38300</v>
      </c>
      <c r="T24" s="85" t="s">
        <v>55</v>
      </c>
      <c r="U24" s="84"/>
      <c r="V24" s="84">
        <v>1</v>
      </c>
      <c r="W24" s="86">
        <v>809196</v>
      </c>
      <c r="X24" s="86">
        <v>1423398</v>
      </c>
      <c r="Y24" s="86" t="s">
        <v>51</v>
      </c>
      <c r="Z24" s="86"/>
      <c r="AA24" s="243" t="s">
        <v>36</v>
      </c>
      <c r="AB24" s="365"/>
      <c r="AC24" s="365"/>
      <c r="AD24" s="365"/>
    </row>
    <row r="25" spans="1:30" s="85" customFormat="1">
      <c r="A25" s="661" t="s">
        <v>1212</v>
      </c>
      <c r="B25" s="661"/>
      <c r="D25" s="85" t="s">
        <v>56</v>
      </c>
      <c r="E25" s="85" t="s">
        <v>57</v>
      </c>
      <c r="G25" s="84">
        <v>1</v>
      </c>
      <c r="H25" s="84">
        <v>61700</v>
      </c>
      <c r="L25" s="366">
        <v>0</v>
      </c>
      <c r="M25" s="366">
        <v>0</v>
      </c>
      <c r="N25" s="366">
        <v>0</v>
      </c>
      <c r="O25" s="366">
        <v>0</v>
      </c>
      <c r="Q25" s="84">
        <v>1</v>
      </c>
      <c r="R25" s="52">
        <v>61700</v>
      </c>
      <c r="S25" s="52">
        <v>38300</v>
      </c>
      <c r="T25" s="85" t="s">
        <v>57</v>
      </c>
      <c r="U25" s="84"/>
      <c r="V25" s="84">
        <v>1</v>
      </c>
      <c r="W25" s="86">
        <v>197268</v>
      </c>
      <c r="X25" s="86">
        <v>1416057</v>
      </c>
      <c r="Y25" s="86" t="s">
        <v>58</v>
      </c>
      <c r="Z25" s="86"/>
      <c r="AA25" s="243" t="s">
        <v>36</v>
      </c>
      <c r="AB25" s="365"/>
      <c r="AC25" s="365"/>
      <c r="AD25" s="365"/>
    </row>
    <row r="26" spans="1:30" s="85" customFormat="1">
      <c r="A26" s="367"/>
      <c r="B26" s="76"/>
      <c r="D26" s="358" t="s">
        <v>59</v>
      </c>
      <c r="E26" s="85" t="s">
        <v>60</v>
      </c>
      <c r="G26" s="84">
        <f>1+2</f>
        <v>3</v>
      </c>
      <c r="H26" s="84">
        <v>61700</v>
      </c>
      <c r="J26" s="358"/>
      <c r="K26" s="104" t="s">
        <v>60</v>
      </c>
      <c r="L26" s="113">
        <v>2</v>
      </c>
      <c r="M26" s="104"/>
      <c r="N26" s="110">
        <v>0</v>
      </c>
      <c r="O26" s="110">
        <v>0</v>
      </c>
      <c r="P26" s="104"/>
      <c r="Q26" s="103">
        <v>1</v>
      </c>
      <c r="R26" s="96">
        <v>61700</v>
      </c>
      <c r="S26" s="96">
        <v>38300</v>
      </c>
      <c r="T26" s="104" t="s">
        <v>61</v>
      </c>
      <c r="U26" s="103">
        <v>1</v>
      </c>
      <c r="V26" s="103">
        <v>1</v>
      </c>
      <c r="W26" s="86">
        <v>217057</v>
      </c>
      <c r="X26" s="86">
        <v>1444814</v>
      </c>
      <c r="Y26" s="86" t="s">
        <v>58</v>
      </c>
      <c r="Z26" s="86"/>
      <c r="AA26" s="243" t="s">
        <v>36</v>
      </c>
      <c r="AB26" s="365" t="s">
        <v>62</v>
      </c>
      <c r="AC26" s="365"/>
      <c r="AD26" s="365"/>
    </row>
    <row r="27" spans="1:30">
      <c r="A27" s="367"/>
      <c r="B27" s="76"/>
      <c r="C27" s="85"/>
      <c r="D27" s="358"/>
      <c r="E27" s="85"/>
      <c r="F27" s="85"/>
      <c r="G27" s="84"/>
      <c r="H27" s="84">
        <v>61700</v>
      </c>
      <c r="I27" s="85"/>
      <c r="J27" s="358"/>
      <c r="K27" s="104" t="s">
        <v>63</v>
      </c>
      <c r="L27" s="104"/>
      <c r="M27" s="113">
        <v>2</v>
      </c>
      <c r="N27" s="104">
        <v>2</v>
      </c>
      <c r="O27" s="110">
        <v>0</v>
      </c>
      <c r="P27" s="113"/>
      <c r="Q27" s="103">
        <v>1</v>
      </c>
      <c r="R27" s="96">
        <v>61700</v>
      </c>
      <c r="S27" s="96">
        <v>38300</v>
      </c>
      <c r="T27" s="104" t="s">
        <v>64</v>
      </c>
      <c r="U27" s="103">
        <v>1</v>
      </c>
      <c r="V27" s="103">
        <v>1</v>
      </c>
      <c r="W27" s="86">
        <v>209340</v>
      </c>
      <c r="X27" s="86">
        <v>1420195</v>
      </c>
      <c r="Y27" s="86" t="s">
        <v>58</v>
      </c>
      <c r="Z27" s="86"/>
      <c r="AA27" s="243" t="s">
        <v>36</v>
      </c>
      <c r="AB27" s="365" t="s">
        <v>65</v>
      </c>
      <c r="AC27" s="365"/>
      <c r="AD27" s="365"/>
    </row>
    <row r="28" spans="1:30">
      <c r="A28" s="367"/>
      <c r="B28" s="76"/>
      <c r="C28" s="85"/>
      <c r="D28" s="358"/>
      <c r="E28" s="85"/>
      <c r="F28" s="85"/>
      <c r="G28" s="84"/>
      <c r="H28" s="84"/>
      <c r="I28" s="85"/>
      <c r="J28" s="358"/>
      <c r="K28" s="104"/>
      <c r="L28" s="104"/>
      <c r="M28" s="104"/>
      <c r="N28" s="104"/>
      <c r="O28" s="104"/>
      <c r="P28" s="104"/>
      <c r="Q28" s="103">
        <v>1</v>
      </c>
      <c r="R28" s="96">
        <v>61700</v>
      </c>
      <c r="S28" s="96">
        <v>38300</v>
      </c>
      <c r="T28" s="104" t="s">
        <v>64</v>
      </c>
      <c r="U28" s="103">
        <v>1</v>
      </c>
      <c r="V28" s="103">
        <v>1</v>
      </c>
      <c r="W28" s="86">
        <v>208806</v>
      </c>
      <c r="X28" s="86">
        <v>1421224</v>
      </c>
      <c r="Y28" s="86" t="s">
        <v>58</v>
      </c>
      <c r="Z28" s="86"/>
      <c r="AA28" s="243" t="s">
        <v>36</v>
      </c>
      <c r="AB28" s="365"/>
      <c r="AC28" s="365"/>
      <c r="AD28" s="365"/>
    </row>
    <row r="29" spans="1:30">
      <c r="A29" s="357"/>
      <c r="B29" s="357"/>
      <c r="D29" s="85" t="s">
        <v>66</v>
      </c>
      <c r="E29" s="85" t="s">
        <v>67</v>
      </c>
      <c r="F29" s="85"/>
      <c r="G29" s="84">
        <v>2</v>
      </c>
      <c r="H29" s="84">
        <v>61700</v>
      </c>
      <c r="I29" s="85"/>
      <c r="J29" s="85"/>
      <c r="K29" s="85"/>
      <c r="L29" s="366">
        <v>0</v>
      </c>
      <c r="M29" s="366">
        <v>0</v>
      </c>
      <c r="N29" s="366">
        <v>0</v>
      </c>
      <c r="O29" s="366">
        <v>0</v>
      </c>
      <c r="P29" s="219"/>
      <c r="Q29" s="84">
        <v>1</v>
      </c>
      <c r="R29" s="52">
        <v>61700</v>
      </c>
      <c r="S29" s="52">
        <v>38300</v>
      </c>
      <c r="T29" s="85" t="s">
        <v>67</v>
      </c>
      <c r="U29" s="84"/>
      <c r="V29" s="84">
        <v>1</v>
      </c>
      <c r="W29" s="86">
        <v>183680</v>
      </c>
      <c r="X29" s="86">
        <v>1432004</v>
      </c>
      <c r="Y29" s="86" t="s">
        <v>58</v>
      </c>
      <c r="Z29" s="86"/>
      <c r="AA29" s="243" t="s">
        <v>36</v>
      </c>
      <c r="AB29" s="275"/>
      <c r="AC29" s="275"/>
      <c r="AD29" s="275"/>
    </row>
    <row r="30" spans="1:30" s="123" customFormat="1" ht="21.75" thickBot="1">
      <c r="A30" s="498"/>
      <c r="B30" s="498"/>
      <c r="D30" s="90"/>
      <c r="E30" s="90"/>
      <c r="F30" s="90"/>
      <c r="G30" s="91"/>
      <c r="H30" s="91"/>
      <c r="I30" s="90"/>
      <c r="J30" s="90"/>
      <c r="K30" s="90"/>
      <c r="L30" s="90"/>
      <c r="M30" s="90"/>
      <c r="N30" s="90"/>
      <c r="O30" s="90"/>
      <c r="P30" s="90"/>
      <c r="Q30" s="91">
        <v>1</v>
      </c>
      <c r="R30" s="98">
        <v>61700</v>
      </c>
      <c r="S30" s="98">
        <v>38300</v>
      </c>
      <c r="T30" s="90" t="s">
        <v>68</v>
      </c>
      <c r="U30" s="91"/>
      <c r="V30" s="91">
        <v>1</v>
      </c>
      <c r="W30" s="92">
        <v>182279</v>
      </c>
      <c r="X30" s="92">
        <v>1432331</v>
      </c>
      <c r="Y30" s="92" t="s">
        <v>58</v>
      </c>
      <c r="Z30" s="92"/>
      <c r="AA30" s="259" t="s">
        <v>36</v>
      </c>
      <c r="AB30" s="166"/>
      <c r="AC30" s="166"/>
      <c r="AD30" s="166"/>
    </row>
    <row r="31" spans="1:30" s="497" customFormat="1" ht="21.75" thickBot="1">
      <c r="A31" s="519">
        <v>4</v>
      </c>
      <c r="B31" s="520" t="s">
        <v>69</v>
      </c>
      <c r="C31" s="531"/>
      <c r="D31" s="531"/>
      <c r="E31" s="531"/>
      <c r="F31" s="531"/>
      <c r="G31" s="532">
        <f>SUM(G32:G45)</f>
        <v>15</v>
      </c>
      <c r="H31" s="523">
        <v>61700</v>
      </c>
      <c r="I31" s="531"/>
      <c r="J31" s="531"/>
      <c r="K31" s="531"/>
      <c r="L31" s="533">
        <f>SUM(L32:L46)</f>
        <v>0</v>
      </c>
      <c r="M31" s="533">
        <f>SUM(M32:M46)</f>
        <v>0</v>
      </c>
      <c r="N31" s="533">
        <f>SUM(N32:N46)</f>
        <v>0</v>
      </c>
      <c r="O31" s="533">
        <f>SUM(O32:O46)</f>
        <v>0</v>
      </c>
      <c r="P31" s="533">
        <f>SUM(P32:P46)</f>
        <v>0</v>
      </c>
      <c r="Q31" s="534">
        <f>G31-L31+P31</f>
        <v>15</v>
      </c>
      <c r="R31" s="534">
        <f>SUM(R32:R46)</f>
        <v>925500</v>
      </c>
      <c r="S31" s="534">
        <f>SUM(S32:S46)</f>
        <v>574500</v>
      </c>
      <c r="T31" s="531"/>
      <c r="U31" s="532">
        <f>SUM(U32:U45)</f>
        <v>0</v>
      </c>
      <c r="V31" s="534">
        <f>G31-L31+M31</f>
        <v>15</v>
      </c>
      <c r="W31" s="525"/>
      <c r="X31" s="525"/>
      <c r="Y31" s="525"/>
      <c r="Z31" s="526">
        <f>COUNTA(Z32:Z46)</f>
        <v>0</v>
      </c>
      <c r="AA31" s="525">
        <f>COUNTA(AA32:AA46)</f>
        <v>15</v>
      </c>
      <c r="AB31" s="532"/>
      <c r="AC31" s="532"/>
      <c r="AD31" s="532"/>
    </row>
    <row r="32" spans="1:30" s="73" customFormat="1">
      <c r="A32" s="662" t="s">
        <v>1169</v>
      </c>
      <c r="B32" s="662"/>
      <c r="D32" s="527" t="s">
        <v>70</v>
      </c>
      <c r="E32" s="527" t="s">
        <v>71</v>
      </c>
      <c r="F32" s="100"/>
      <c r="G32" s="528">
        <v>9</v>
      </c>
      <c r="H32" s="89">
        <v>61700</v>
      </c>
      <c r="I32" s="100"/>
      <c r="J32" s="527"/>
      <c r="K32" s="527"/>
      <c r="L32" s="529">
        <v>0</v>
      </c>
      <c r="M32" s="529">
        <v>0</v>
      </c>
      <c r="N32" s="529">
        <v>0</v>
      </c>
      <c r="O32" s="529">
        <v>0</v>
      </c>
      <c r="P32" s="528"/>
      <c r="Q32" s="209">
        <v>1</v>
      </c>
      <c r="R32" s="530">
        <v>61700</v>
      </c>
      <c r="S32" s="530">
        <v>38300</v>
      </c>
      <c r="T32" s="73" t="s">
        <v>72</v>
      </c>
      <c r="U32" s="209"/>
      <c r="V32" s="209">
        <v>1</v>
      </c>
      <c r="W32" s="55">
        <v>781786</v>
      </c>
      <c r="X32" s="55">
        <v>1456290</v>
      </c>
      <c r="Y32" s="55"/>
      <c r="Z32" s="87"/>
      <c r="AA32" s="88" t="s">
        <v>36</v>
      </c>
      <c r="AB32" s="518" t="s">
        <v>1179</v>
      </c>
    </row>
    <row r="33" spans="1:30">
      <c r="A33" s="661" t="s">
        <v>1213</v>
      </c>
      <c r="B33" s="661"/>
      <c r="D33" s="368"/>
      <c r="E33" s="368"/>
      <c r="G33" s="199"/>
      <c r="J33" s="368"/>
      <c r="K33" s="368"/>
      <c r="L33" s="369"/>
      <c r="M33" s="369"/>
      <c r="N33" s="369"/>
      <c r="O33" s="369"/>
      <c r="P33" s="369"/>
      <c r="Q33" s="199">
        <v>1</v>
      </c>
      <c r="R33" s="52">
        <v>61700</v>
      </c>
      <c r="S33" s="52">
        <v>38300</v>
      </c>
      <c r="T33" s="53" t="s">
        <v>73</v>
      </c>
      <c r="U33" s="199"/>
      <c r="V33" s="199">
        <v>1</v>
      </c>
      <c r="W33" s="54">
        <v>785139</v>
      </c>
      <c r="X33" s="54">
        <v>1460824</v>
      </c>
      <c r="AA33" s="120" t="s">
        <v>36</v>
      </c>
      <c r="AB33" s="53" t="s">
        <v>1180</v>
      </c>
    </row>
    <row r="34" spans="1:30">
      <c r="A34" s="661" t="s">
        <v>1214</v>
      </c>
      <c r="B34" s="661"/>
      <c r="D34" s="368"/>
      <c r="E34" s="368"/>
      <c r="G34" s="199"/>
      <c r="J34" s="368"/>
      <c r="K34" s="368"/>
      <c r="L34" s="369"/>
      <c r="M34" s="369"/>
      <c r="N34" s="369"/>
      <c r="O34" s="369"/>
      <c r="P34" s="369"/>
      <c r="Q34" s="199">
        <v>1</v>
      </c>
      <c r="R34" s="52">
        <v>61700</v>
      </c>
      <c r="S34" s="52">
        <v>38300</v>
      </c>
      <c r="T34" s="53" t="s">
        <v>74</v>
      </c>
      <c r="U34" s="199"/>
      <c r="V34" s="199">
        <v>1</v>
      </c>
      <c r="W34" s="54">
        <v>781173</v>
      </c>
      <c r="X34" s="54">
        <v>1461357</v>
      </c>
      <c r="AA34" s="120" t="s">
        <v>36</v>
      </c>
    </row>
    <row r="35" spans="1:30">
      <c r="A35" s="661" t="s">
        <v>1167</v>
      </c>
      <c r="B35" s="661"/>
      <c r="D35" s="368"/>
      <c r="E35" s="368"/>
      <c r="G35" s="199"/>
      <c r="J35" s="368"/>
      <c r="K35" s="368"/>
      <c r="L35" s="369"/>
      <c r="M35" s="369"/>
      <c r="N35" s="369"/>
      <c r="O35" s="369"/>
      <c r="P35" s="369"/>
      <c r="Q35" s="199">
        <v>1</v>
      </c>
      <c r="R35" s="52">
        <v>61700</v>
      </c>
      <c r="S35" s="52">
        <v>38300</v>
      </c>
      <c r="T35" s="53" t="s">
        <v>75</v>
      </c>
      <c r="U35" s="199"/>
      <c r="V35" s="199">
        <v>1</v>
      </c>
      <c r="W35" s="54">
        <v>785430</v>
      </c>
      <c r="X35" s="54">
        <v>1465854</v>
      </c>
      <c r="AA35" s="120" t="s">
        <v>36</v>
      </c>
    </row>
    <row r="36" spans="1:30">
      <c r="A36" s="661" t="s">
        <v>1215</v>
      </c>
      <c r="B36" s="661"/>
      <c r="D36" s="370"/>
      <c r="E36" s="370"/>
      <c r="F36" s="85"/>
      <c r="G36" s="129"/>
      <c r="H36" s="84"/>
      <c r="I36" s="85"/>
      <c r="J36" s="370"/>
      <c r="K36" s="370"/>
      <c r="L36" s="347"/>
      <c r="M36" s="347"/>
      <c r="N36" s="347"/>
      <c r="O36" s="347"/>
      <c r="P36" s="347"/>
      <c r="Q36" s="199">
        <v>1</v>
      </c>
      <c r="R36" s="52">
        <v>61700</v>
      </c>
      <c r="S36" s="52">
        <v>38300</v>
      </c>
      <c r="T36" s="53" t="s">
        <v>74</v>
      </c>
      <c r="U36" s="199"/>
      <c r="V36" s="199">
        <v>1</v>
      </c>
      <c r="W36" s="54">
        <v>783240</v>
      </c>
      <c r="X36" s="54">
        <v>1462789</v>
      </c>
      <c r="AA36" s="120" t="s">
        <v>36</v>
      </c>
    </row>
    <row r="37" spans="1:30">
      <c r="D37" s="370"/>
      <c r="E37" s="370"/>
      <c r="F37" s="85"/>
      <c r="G37" s="129"/>
      <c r="H37" s="84"/>
      <c r="I37" s="85"/>
      <c r="J37" s="370"/>
      <c r="K37" s="370"/>
      <c r="L37" s="347"/>
      <c r="M37" s="347"/>
      <c r="N37" s="347"/>
      <c r="O37" s="347"/>
      <c r="P37" s="347"/>
      <c r="Q37" s="199">
        <v>1</v>
      </c>
      <c r="R37" s="52">
        <v>61700</v>
      </c>
      <c r="S37" s="52">
        <v>38300</v>
      </c>
      <c r="T37" s="53" t="s">
        <v>75</v>
      </c>
      <c r="U37" s="199"/>
      <c r="V37" s="199">
        <v>1</v>
      </c>
      <c r="W37" s="54">
        <v>781109</v>
      </c>
      <c r="X37" s="54">
        <v>1461300</v>
      </c>
      <c r="AA37" s="120" t="s">
        <v>36</v>
      </c>
    </row>
    <row r="38" spans="1:30">
      <c r="D38" s="370"/>
      <c r="E38" s="370"/>
      <c r="F38" s="85"/>
      <c r="G38" s="129"/>
      <c r="H38" s="84"/>
      <c r="I38" s="85"/>
      <c r="J38" s="370"/>
      <c r="K38" s="370"/>
      <c r="L38" s="347"/>
      <c r="M38" s="347"/>
      <c r="N38" s="347"/>
      <c r="O38" s="347"/>
      <c r="P38" s="347"/>
      <c r="Q38" s="199">
        <v>1</v>
      </c>
      <c r="R38" s="52">
        <v>61700</v>
      </c>
      <c r="S38" s="52">
        <v>38300</v>
      </c>
      <c r="T38" s="53" t="s">
        <v>75</v>
      </c>
      <c r="U38" s="199"/>
      <c r="V38" s="199">
        <v>1</v>
      </c>
      <c r="W38" s="54">
        <v>781091</v>
      </c>
      <c r="X38" s="54">
        <v>1461304</v>
      </c>
      <c r="AA38" s="120" t="s">
        <v>36</v>
      </c>
    </row>
    <row r="39" spans="1:30">
      <c r="D39" s="370"/>
      <c r="E39" s="370"/>
      <c r="F39" s="85"/>
      <c r="G39" s="129"/>
      <c r="H39" s="84"/>
      <c r="I39" s="85"/>
      <c r="J39" s="370"/>
      <c r="K39" s="370"/>
      <c r="L39" s="347"/>
      <c r="M39" s="347"/>
      <c r="N39" s="347"/>
      <c r="O39" s="347"/>
      <c r="P39" s="347"/>
      <c r="Q39" s="199">
        <v>1</v>
      </c>
      <c r="R39" s="52">
        <v>61700</v>
      </c>
      <c r="S39" s="52">
        <v>38300</v>
      </c>
      <c r="T39" s="53" t="s">
        <v>75</v>
      </c>
      <c r="U39" s="199"/>
      <c r="V39" s="199">
        <v>1</v>
      </c>
      <c r="W39" s="54">
        <v>781124</v>
      </c>
      <c r="X39" s="54">
        <v>1461303</v>
      </c>
      <c r="AA39" s="120" t="s">
        <v>36</v>
      </c>
    </row>
    <row r="40" spans="1:30">
      <c r="D40" s="370"/>
      <c r="E40" s="370"/>
      <c r="F40" s="85"/>
      <c r="G40" s="129"/>
      <c r="H40" s="84"/>
      <c r="I40" s="85"/>
      <c r="J40" s="370"/>
      <c r="K40" s="370"/>
      <c r="L40" s="347"/>
      <c r="M40" s="347"/>
      <c r="N40" s="347"/>
      <c r="O40" s="347"/>
      <c r="P40" s="347"/>
      <c r="Q40" s="199">
        <v>1</v>
      </c>
      <c r="R40" s="52">
        <v>61700</v>
      </c>
      <c r="S40" s="52">
        <v>38300</v>
      </c>
      <c r="T40" s="53" t="s">
        <v>75</v>
      </c>
      <c r="U40" s="199"/>
      <c r="V40" s="199">
        <v>1</v>
      </c>
      <c r="W40" s="54">
        <v>781165</v>
      </c>
      <c r="X40" s="54">
        <v>1461335</v>
      </c>
      <c r="AA40" s="120" t="s">
        <v>36</v>
      </c>
    </row>
    <row r="41" spans="1:30">
      <c r="D41" s="370" t="s">
        <v>76</v>
      </c>
      <c r="E41" s="370" t="s">
        <v>77</v>
      </c>
      <c r="F41" s="85"/>
      <c r="G41" s="129">
        <v>2</v>
      </c>
      <c r="H41" s="84">
        <v>61700</v>
      </c>
      <c r="I41" s="85"/>
      <c r="J41" s="370"/>
      <c r="K41" s="370"/>
      <c r="L41" s="371">
        <v>0</v>
      </c>
      <c r="M41" s="371">
        <v>0</v>
      </c>
      <c r="N41" s="371">
        <v>0</v>
      </c>
      <c r="O41" s="371">
        <v>0</v>
      </c>
      <c r="P41" s="129"/>
      <c r="Q41" s="199">
        <v>1</v>
      </c>
      <c r="R41" s="52">
        <v>61700</v>
      </c>
      <c r="S41" s="52">
        <v>38300</v>
      </c>
      <c r="T41" s="53" t="s">
        <v>78</v>
      </c>
      <c r="U41" s="199"/>
      <c r="V41" s="199">
        <v>1</v>
      </c>
      <c r="W41" s="54">
        <v>721376</v>
      </c>
      <c r="X41" s="54">
        <v>1417939</v>
      </c>
      <c r="AA41" s="120" t="s">
        <v>36</v>
      </c>
    </row>
    <row r="42" spans="1:30">
      <c r="D42" s="370"/>
      <c r="E42" s="370"/>
      <c r="F42" s="85"/>
      <c r="G42" s="129"/>
      <c r="H42" s="84"/>
      <c r="I42" s="85"/>
      <c r="J42" s="370"/>
      <c r="K42" s="370"/>
      <c r="L42" s="347"/>
      <c r="M42" s="347"/>
      <c r="N42" s="347"/>
      <c r="O42" s="347"/>
      <c r="P42" s="347"/>
      <c r="Q42" s="199">
        <v>1</v>
      </c>
      <c r="R42" s="52">
        <v>61700</v>
      </c>
      <c r="S42" s="52">
        <v>38300</v>
      </c>
      <c r="T42" s="53" t="s">
        <v>79</v>
      </c>
      <c r="U42" s="199"/>
      <c r="V42" s="199">
        <v>1</v>
      </c>
      <c r="W42" s="54">
        <v>721000</v>
      </c>
      <c r="X42" s="54">
        <v>1417655</v>
      </c>
      <c r="AA42" s="120" t="s">
        <v>36</v>
      </c>
    </row>
    <row r="43" spans="1:30">
      <c r="D43" s="370"/>
      <c r="E43" s="370" t="s">
        <v>80</v>
      </c>
      <c r="F43" s="85"/>
      <c r="G43" s="129">
        <v>2</v>
      </c>
      <c r="H43" s="84">
        <v>61700</v>
      </c>
      <c r="I43" s="85"/>
      <c r="J43" s="370"/>
      <c r="K43" s="370"/>
      <c r="L43" s="371">
        <v>0</v>
      </c>
      <c r="M43" s="371">
        <v>0</v>
      </c>
      <c r="N43" s="371">
        <v>0</v>
      </c>
      <c r="O43" s="371">
        <v>0</v>
      </c>
      <c r="P43" s="129"/>
      <c r="Q43" s="199">
        <v>1</v>
      </c>
      <c r="R43" s="52">
        <v>61700</v>
      </c>
      <c r="S43" s="52">
        <v>38300</v>
      </c>
      <c r="T43" s="53" t="s">
        <v>81</v>
      </c>
      <c r="U43" s="199"/>
      <c r="V43" s="199">
        <v>1</v>
      </c>
      <c r="W43" s="54">
        <v>725351</v>
      </c>
      <c r="X43" s="54">
        <v>1434994</v>
      </c>
      <c r="AA43" s="120" t="s">
        <v>36</v>
      </c>
    </row>
    <row r="44" spans="1:30">
      <c r="D44" s="370"/>
      <c r="E44" s="370"/>
      <c r="F44" s="85"/>
      <c r="G44" s="129"/>
      <c r="H44" s="84"/>
      <c r="I44" s="85"/>
      <c r="J44" s="370"/>
      <c r="K44" s="370"/>
      <c r="L44" s="347"/>
      <c r="M44" s="347"/>
      <c r="N44" s="347"/>
      <c r="O44" s="347"/>
      <c r="P44" s="347"/>
      <c r="Q44" s="199">
        <v>1</v>
      </c>
      <c r="R44" s="52">
        <v>61700</v>
      </c>
      <c r="S44" s="52">
        <v>38300</v>
      </c>
      <c r="T44" s="53" t="s">
        <v>81</v>
      </c>
      <c r="U44" s="199"/>
      <c r="V44" s="199">
        <v>1</v>
      </c>
      <c r="W44" s="54">
        <v>725081</v>
      </c>
      <c r="X44" s="54">
        <v>1434100</v>
      </c>
      <c r="AA44" s="120" t="s">
        <v>36</v>
      </c>
    </row>
    <row r="45" spans="1:30">
      <c r="D45" s="370" t="s">
        <v>82</v>
      </c>
      <c r="E45" s="370" t="s">
        <v>83</v>
      </c>
      <c r="F45" s="85"/>
      <c r="G45" s="129">
        <v>2</v>
      </c>
      <c r="H45" s="84">
        <v>61700</v>
      </c>
      <c r="I45" s="85"/>
      <c r="J45" s="370"/>
      <c r="K45" s="370"/>
      <c r="L45" s="372">
        <v>0</v>
      </c>
      <c r="M45" s="372">
        <v>0</v>
      </c>
      <c r="N45" s="372">
        <v>0</v>
      </c>
      <c r="O45" s="372">
        <v>0</v>
      </c>
      <c r="P45" s="129"/>
      <c r="Q45" s="199">
        <v>1</v>
      </c>
      <c r="R45" s="52">
        <v>61700</v>
      </c>
      <c r="S45" s="52">
        <v>38300</v>
      </c>
      <c r="T45" s="53" t="s">
        <v>84</v>
      </c>
      <c r="U45" s="199"/>
      <c r="V45" s="199">
        <v>1</v>
      </c>
      <c r="W45" s="54">
        <v>712045</v>
      </c>
      <c r="X45" s="54">
        <v>1414262</v>
      </c>
      <c r="AA45" s="120" t="s">
        <v>36</v>
      </c>
    </row>
    <row r="46" spans="1:30" s="123" customFormat="1" ht="21.75" thickBot="1">
      <c r="A46" s="102"/>
      <c r="B46" s="102"/>
      <c r="D46" s="535"/>
      <c r="E46" s="535"/>
      <c r="G46" s="101"/>
      <c r="H46" s="69"/>
      <c r="J46" s="535"/>
      <c r="K46" s="535"/>
      <c r="L46" s="351"/>
      <c r="M46" s="351"/>
      <c r="N46" s="351"/>
      <c r="O46" s="351"/>
      <c r="P46" s="351"/>
      <c r="Q46" s="101">
        <v>1</v>
      </c>
      <c r="R46" s="98">
        <v>61700</v>
      </c>
      <c r="S46" s="98">
        <v>38300</v>
      </c>
      <c r="T46" s="123" t="s">
        <v>84</v>
      </c>
      <c r="U46" s="101"/>
      <c r="V46" s="101">
        <v>1</v>
      </c>
      <c r="W46" s="102">
        <v>712035</v>
      </c>
      <c r="X46" s="102">
        <v>1414210</v>
      </c>
      <c r="Y46" s="102"/>
      <c r="Z46" s="102"/>
      <c r="AA46" s="169" t="s">
        <v>36</v>
      </c>
    </row>
    <row r="47" spans="1:30" s="497" customFormat="1" ht="21.75" thickBot="1">
      <c r="A47" s="676" t="s">
        <v>85</v>
      </c>
      <c r="B47" s="677"/>
      <c r="C47" s="677"/>
      <c r="D47" s="505"/>
      <c r="E47" s="505"/>
      <c r="F47" s="505"/>
      <c r="G47" s="506">
        <f>SUM(G48+G129+G150+G172)</f>
        <v>130</v>
      </c>
      <c r="H47" s="523">
        <v>61700</v>
      </c>
      <c r="I47" s="505"/>
      <c r="J47" s="505"/>
      <c r="K47" s="505"/>
      <c r="L47" s="507">
        <f>SUM(L48+L129+L150+L172)</f>
        <v>48</v>
      </c>
      <c r="M47" s="507">
        <f>SUM(M48+M129+M150+M172)</f>
        <v>48</v>
      </c>
      <c r="N47" s="507">
        <f>SUM(N48+N129+N150+N172)</f>
        <v>44</v>
      </c>
      <c r="O47" s="507">
        <f>SUM(O48+O129+O150+O172)</f>
        <v>4</v>
      </c>
      <c r="P47" s="507">
        <f>SUM(P48+P129+P150+P172)</f>
        <v>0</v>
      </c>
      <c r="Q47" s="506">
        <f>G47-L47+M47</f>
        <v>130</v>
      </c>
      <c r="R47" s="507">
        <f>R48+R129+R150+R172</f>
        <v>8021000</v>
      </c>
      <c r="S47" s="507">
        <f>S48+S129+S150+S172</f>
        <v>4979000</v>
      </c>
      <c r="T47" s="505"/>
      <c r="U47" s="506">
        <f>SUM(U48+U129+U150+U172)</f>
        <v>63</v>
      </c>
      <c r="V47" s="506">
        <f>SUM(V48+V129+V150+V172)</f>
        <v>130</v>
      </c>
      <c r="W47" s="508"/>
      <c r="X47" s="508"/>
      <c r="Y47" s="508"/>
      <c r="Z47" s="508">
        <f>SUM(Z48+Z129+Z150+Z172)</f>
        <v>8</v>
      </c>
      <c r="AA47" s="508">
        <f>SUM(AA48+AA129+AA150+AA172)</f>
        <v>122</v>
      </c>
      <c r="AB47" s="506"/>
      <c r="AC47" s="506"/>
      <c r="AD47" s="506"/>
    </row>
    <row r="48" spans="1:30" s="543" customFormat="1" ht="21.75" thickBot="1">
      <c r="A48" s="536">
        <v>5</v>
      </c>
      <c r="B48" s="537" t="s">
        <v>86</v>
      </c>
      <c r="C48" s="538"/>
      <c r="D48" s="538"/>
      <c r="E48" s="538"/>
      <c r="F48" s="538"/>
      <c r="G48" s="539">
        <f>SUM(G49:G110)</f>
        <v>70</v>
      </c>
      <c r="H48" s="540">
        <v>61700</v>
      </c>
      <c r="I48" s="538"/>
      <c r="J48" s="538"/>
      <c r="K48" s="538"/>
      <c r="L48" s="541">
        <f>SUM(L49:L128)</f>
        <v>45</v>
      </c>
      <c r="M48" s="541">
        <f>SUM(M49:M128)</f>
        <v>45</v>
      </c>
      <c r="N48" s="541">
        <f>SUM(N49:N128)</f>
        <v>42</v>
      </c>
      <c r="O48" s="541">
        <f>SUM(O49:O128)</f>
        <v>3</v>
      </c>
      <c r="P48" s="541">
        <f>SUM(P49:P128)</f>
        <v>0</v>
      </c>
      <c r="Q48" s="541">
        <f>G48-L48+M48</f>
        <v>70</v>
      </c>
      <c r="R48" s="541">
        <f>SUM(R49:R128)</f>
        <v>4319000</v>
      </c>
      <c r="S48" s="541">
        <f>SUM(S49:S128)</f>
        <v>2681000</v>
      </c>
      <c r="T48" s="538"/>
      <c r="U48" s="539">
        <f>SUM(U49:U128)</f>
        <v>60</v>
      </c>
      <c r="V48" s="541">
        <f>G48-L48+M48</f>
        <v>70</v>
      </c>
      <c r="W48" s="542"/>
      <c r="X48" s="542"/>
      <c r="Y48" s="542"/>
      <c r="Z48" s="542">
        <f>COUNTA(Z49:Z128)</f>
        <v>2</v>
      </c>
      <c r="AA48" s="542">
        <f>COUNTA(AA49:AA128)</f>
        <v>68</v>
      </c>
      <c r="AB48" s="542"/>
      <c r="AC48" s="542"/>
      <c r="AD48" s="542"/>
    </row>
    <row r="49" spans="1:28" s="100" customFormat="1">
      <c r="A49" s="662" t="s">
        <v>1171</v>
      </c>
      <c r="B49" s="662"/>
      <c r="C49" s="73"/>
      <c r="D49" s="100" t="s">
        <v>87</v>
      </c>
      <c r="E49" s="100" t="s">
        <v>88</v>
      </c>
      <c r="F49" s="100" t="s">
        <v>89</v>
      </c>
      <c r="G49" s="89">
        <f>1+1+2</f>
        <v>4</v>
      </c>
      <c r="H49" s="89">
        <v>61700</v>
      </c>
      <c r="J49" s="100" t="s">
        <v>87</v>
      </c>
      <c r="K49" s="107" t="s">
        <v>88</v>
      </c>
      <c r="L49" s="131">
        <v>1</v>
      </c>
      <c r="M49" s="132">
        <v>0</v>
      </c>
      <c r="N49" s="132">
        <v>0</v>
      </c>
      <c r="O49" s="132">
        <v>0</v>
      </c>
      <c r="P49" s="107"/>
      <c r="Q49" s="105">
        <v>1</v>
      </c>
      <c r="R49" s="106">
        <v>61700</v>
      </c>
      <c r="S49" s="106">
        <v>38300</v>
      </c>
      <c r="T49" s="107" t="s">
        <v>90</v>
      </c>
      <c r="U49" s="105">
        <v>1</v>
      </c>
      <c r="V49" s="105">
        <v>1</v>
      </c>
      <c r="W49" s="87">
        <v>207753</v>
      </c>
      <c r="X49" s="87">
        <v>1764810</v>
      </c>
      <c r="Y49" s="87"/>
      <c r="Z49" s="87"/>
      <c r="AA49" s="88" t="s">
        <v>36</v>
      </c>
      <c r="AB49" s="100" t="s">
        <v>91</v>
      </c>
    </row>
    <row r="50" spans="1:28" s="85" customFormat="1">
      <c r="A50" s="661" t="s">
        <v>1216</v>
      </c>
      <c r="B50" s="661"/>
      <c r="C50" s="53"/>
      <c r="D50" s="53"/>
      <c r="G50" s="84"/>
      <c r="H50" s="84"/>
      <c r="K50" s="104"/>
      <c r="L50" s="104"/>
      <c r="M50" s="104"/>
      <c r="N50" s="104"/>
      <c r="O50" s="104"/>
      <c r="P50" s="104"/>
      <c r="Q50" s="103">
        <v>1</v>
      </c>
      <c r="R50" s="96">
        <v>61700</v>
      </c>
      <c r="S50" s="96">
        <v>38300</v>
      </c>
      <c r="T50" s="104" t="s">
        <v>92</v>
      </c>
      <c r="U50" s="103">
        <v>1</v>
      </c>
      <c r="V50" s="103">
        <v>1</v>
      </c>
      <c r="W50" s="86">
        <v>207640</v>
      </c>
      <c r="X50" s="86">
        <v>1766877</v>
      </c>
      <c r="Y50" s="86"/>
      <c r="Z50" s="86"/>
      <c r="AA50" s="120" t="s">
        <v>36</v>
      </c>
      <c r="AB50" s="85" t="s">
        <v>1183</v>
      </c>
    </row>
    <row r="51" spans="1:28" s="85" customFormat="1">
      <c r="A51" s="661" t="s">
        <v>1217</v>
      </c>
      <c r="B51" s="661"/>
      <c r="C51" s="53"/>
      <c r="D51" s="53"/>
      <c r="G51" s="84"/>
      <c r="H51" s="84"/>
      <c r="K51" s="104"/>
      <c r="L51" s="104"/>
      <c r="M51" s="104"/>
      <c r="N51" s="104"/>
      <c r="O51" s="104"/>
      <c r="P51" s="104"/>
      <c r="Q51" s="103">
        <v>1</v>
      </c>
      <c r="R51" s="96">
        <v>61700</v>
      </c>
      <c r="S51" s="96">
        <v>38300</v>
      </c>
      <c r="T51" s="104" t="s">
        <v>92</v>
      </c>
      <c r="U51" s="103">
        <v>1</v>
      </c>
      <c r="V51" s="103">
        <v>1</v>
      </c>
      <c r="W51" s="86">
        <v>207580</v>
      </c>
      <c r="X51" s="86">
        <v>1766912</v>
      </c>
      <c r="Y51" s="86"/>
      <c r="Z51" s="86"/>
      <c r="AA51" s="120" t="s">
        <v>36</v>
      </c>
      <c r="AB51" s="85" t="s">
        <v>1182</v>
      </c>
    </row>
    <row r="52" spans="1:28" s="85" customFormat="1">
      <c r="A52" s="661" t="s">
        <v>1167</v>
      </c>
      <c r="B52" s="661"/>
      <c r="C52" s="53"/>
      <c r="D52" s="53"/>
      <c r="E52" s="85" t="s">
        <v>93</v>
      </c>
      <c r="F52" s="85" t="s">
        <v>94</v>
      </c>
      <c r="G52" s="84">
        <v>3</v>
      </c>
      <c r="H52" s="84">
        <v>61700</v>
      </c>
      <c r="K52" s="104" t="s">
        <v>93</v>
      </c>
      <c r="L52" s="104"/>
      <c r="M52" s="113">
        <v>2</v>
      </c>
      <c r="N52" s="110">
        <v>0</v>
      </c>
      <c r="O52" s="104">
        <v>2</v>
      </c>
      <c r="P52" s="104"/>
      <c r="Q52" s="103">
        <v>1</v>
      </c>
      <c r="R52" s="96">
        <v>61700</v>
      </c>
      <c r="S52" s="96">
        <v>38300</v>
      </c>
      <c r="T52" s="104" t="s">
        <v>94</v>
      </c>
      <c r="U52" s="103">
        <v>1</v>
      </c>
      <c r="V52" s="103">
        <v>1</v>
      </c>
      <c r="W52" s="86">
        <v>208291</v>
      </c>
      <c r="X52" s="86">
        <v>1759627</v>
      </c>
      <c r="Y52" s="86"/>
      <c r="Z52" s="86"/>
      <c r="AA52" s="120" t="s">
        <v>36</v>
      </c>
      <c r="AB52" s="85" t="s">
        <v>95</v>
      </c>
    </row>
    <row r="53" spans="1:28" s="85" customFormat="1">
      <c r="A53" s="661" t="s">
        <v>1218</v>
      </c>
      <c r="B53" s="661"/>
      <c r="C53" s="53"/>
      <c r="D53" s="53"/>
      <c r="G53" s="84"/>
      <c r="H53" s="84"/>
      <c r="K53" s="104"/>
      <c r="L53" s="104"/>
      <c r="M53" s="104"/>
      <c r="N53" s="104"/>
      <c r="O53" s="104"/>
      <c r="P53" s="104"/>
      <c r="Q53" s="103">
        <v>1</v>
      </c>
      <c r="R53" s="96">
        <v>61700</v>
      </c>
      <c r="S53" s="96">
        <v>38300</v>
      </c>
      <c r="T53" s="104" t="s">
        <v>94</v>
      </c>
      <c r="U53" s="103">
        <v>1</v>
      </c>
      <c r="V53" s="103">
        <v>1</v>
      </c>
      <c r="W53" s="86">
        <v>208287</v>
      </c>
      <c r="X53" s="86">
        <v>1759565</v>
      </c>
      <c r="Y53" s="86"/>
      <c r="Z53" s="86"/>
      <c r="AA53" s="120" t="s">
        <v>36</v>
      </c>
    </row>
    <row r="54" spans="1:28" s="85" customFormat="1">
      <c r="A54" s="86"/>
      <c r="B54" s="214"/>
      <c r="C54" s="53"/>
      <c r="D54" s="53"/>
      <c r="G54" s="84"/>
      <c r="H54" s="84"/>
      <c r="K54" s="104"/>
      <c r="L54" s="104"/>
      <c r="M54" s="104"/>
      <c r="N54" s="104"/>
      <c r="O54" s="104"/>
      <c r="P54" s="104"/>
      <c r="Q54" s="103">
        <v>1</v>
      </c>
      <c r="R54" s="96">
        <v>61700</v>
      </c>
      <c r="S54" s="96">
        <v>38300</v>
      </c>
      <c r="T54" s="104" t="s">
        <v>94</v>
      </c>
      <c r="U54" s="103"/>
      <c r="V54" s="103">
        <v>1</v>
      </c>
      <c r="W54" s="86">
        <v>209051</v>
      </c>
      <c r="X54" s="86">
        <v>1756778</v>
      </c>
      <c r="Y54" s="86"/>
      <c r="Z54" s="86"/>
      <c r="AA54" s="120" t="s">
        <v>36</v>
      </c>
    </row>
    <row r="55" spans="1:28" s="85" customFormat="1">
      <c r="A55" s="86"/>
      <c r="B55" s="214"/>
      <c r="C55" s="53"/>
      <c r="D55" s="53"/>
      <c r="G55" s="84"/>
      <c r="H55" s="84"/>
      <c r="K55" s="104"/>
      <c r="L55" s="104"/>
      <c r="M55" s="104"/>
      <c r="N55" s="104"/>
      <c r="O55" s="104"/>
      <c r="P55" s="104"/>
      <c r="Q55" s="103">
        <v>1</v>
      </c>
      <c r="R55" s="96">
        <v>61700</v>
      </c>
      <c r="S55" s="96">
        <v>38300</v>
      </c>
      <c r="T55" s="104" t="s">
        <v>94</v>
      </c>
      <c r="U55" s="103"/>
      <c r="V55" s="103">
        <v>1</v>
      </c>
      <c r="W55" s="109">
        <v>217738</v>
      </c>
      <c r="X55" s="109">
        <v>1752157</v>
      </c>
      <c r="Y55" s="109"/>
      <c r="Z55" s="86"/>
      <c r="AA55" s="120" t="s">
        <v>36</v>
      </c>
    </row>
    <row r="56" spans="1:28" s="85" customFormat="1">
      <c r="A56" s="86"/>
      <c r="B56" s="214"/>
      <c r="C56" s="53"/>
      <c r="D56" s="53"/>
      <c r="G56" s="84"/>
      <c r="H56" s="84"/>
      <c r="K56" s="104"/>
      <c r="L56" s="104"/>
      <c r="M56" s="104"/>
      <c r="N56" s="104"/>
      <c r="O56" s="104"/>
      <c r="P56" s="104"/>
      <c r="Q56" s="103">
        <v>1</v>
      </c>
      <c r="R56" s="96">
        <v>61700</v>
      </c>
      <c r="S56" s="96">
        <v>38300</v>
      </c>
      <c r="T56" s="104" t="s">
        <v>94</v>
      </c>
      <c r="U56" s="103"/>
      <c r="V56" s="103">
        <v>1</v>
      </c>
      <c r="W56" s="109">
        <v>206904</v>
      </c>
      <c r="X56" s="109">
        <v>1761792</v>
      </c>
      <c r="Y56" s="109"/>
      <c r="Z56" s="86"/>
      <c r="AA56" s="120" t="s">
        <v>36</v>
      </c>
    </row>
    <row r="57" spans="1:28" s="85" customFormat="1">
      <c r="A57" s="86"/>
      <c r="B57" s="214"/>
      <c r="C57" s="53"/>
      <c r="D57" s="53"/>
      <c r="E57" s="85" t="s">
        <v>96</v>
      </c>
      <c r="F57" s="85" t="s">
        <v>97</v>
      </c>
      <c r="G57" s="84">
        <v>1</v>
      </c>
      <c r="H57" s="84">
        <v>61700</v>
      </c>
      <c r="K57" s="104" t="s">
        <v>96</v>
      </c>
      <c r="L57" s="104">
        <v>1</v>
      </c>
      <c r="M57" s="104"/>
      <c r="N57" s="104"/>
      <c r="O57" s="104"/>
      <c r="P57" s="110"/>
      <c r="Q57" s="103"/>
      <c r="R57" s="103"/>
      <c r="S57" s="103"/>
      <c r="T57" s="104"/>
      <c r="U57" s="103"/>
      <c r="V57" s="103"/>
      <c r="W57" s="54"/>
      <c r="X57" s="54"/>
      <c r="Y57" s="86"/>
      <c r="Z57" s="86"/>
      <c r="AA57" s="86"/>
      <c r="AB57" s="85" t="s">
        <v>91</v>
      </c>
    </row>
    <row r="58" spans="1:28" s="85" customFormat="1">
      <c r="A58" s="86"/>
      <c r="B58" s="214"/>
      <c r="C58" s="53"/>
      <c r="E58" s="85" t="s">
        <v>87</v>
      </c>
      <c r="F58" s="85" t="s">
        <v>87</v>
      </c>
      <c r="G58" s="84">
        <v>3</v>
      </c>
      <c r="H58" s="84">
        <v>61700</v>
      </c>
      <c r="K58" s="104" t="s">
        <v>87</v>
      </c>
      <c r="L58" s="113">
        <v>2</v>
      </c>
      <c r="M58" s="104"/>
      <c r="N58" s="110">
        <v>0</v>
      </c>
      <c r="O58" s="110">
        <v>0</v>
      </c>
      <c r="P58" s="104"/>
      <c r="Q58" s="103">
        <v>1</v>
      </c>
      <c r="R58" s="96">
        <v>61700</v>
      </c>
      <c r="S58" s="96">
        <v>38300</v>
      </c>
      <c r="T58" s="104" t="s">
        <v>87</v>
      </c>
      <c r="U58" s="103">
        <v>1</v>
      </c>
      <c r="V58" s="103">
        <v>1</v>
      </c>
      <c r="W58" s="86">
        <v>216197</v>
      </c>
      <c r="X58" s="86">
        <v>1764151</v>
      </c>
      <c r="Y58" s="86"/>
      <c r="Z58" s="86"/>
      <c r="AA58" s="120" t="s">
        <v>36</v>
      </c>
      <c r="AB58" s="85" t="s">
        <v>62</v>
      </c>
    </row>
    <row r="59" spans="1:28" s="85" customFormat="1">
      <c r="A59" s="86"/>
      <c r="B59" s="214"/>
      <c r="C59" s="53"/>
      <c r="D59" s="85" t="s">
        <v>98</v>
      </c>
      <c r="E59" s="85" t="s">
        <v>99</v>
      </c>
      <c r="F59" s="85" t="s">
        <v>100</v>
      </c>
      <c r="G59" s="84">
        <f>2+1+1</f>
        <v>4</v>
      </c>
      <c r="H59" s="84">
        <v>61700</v>
      </c>
      <c r="J59" s="85" t="s">
        <v>98</v>
      </c>
      <c r="K59" s="104" t="s">
        <v>99</v>
      </c>
      <c r="L59" s="113">
        <v>2</v>
      </c>
      <c r="M59" s="104"/>
      <c r="N59" s="110">
        <v>0</v>
      </c>
      <c r="O59" s="110">
        <v>0</v>
      </c>
      <c r="P59" s="104"/>
      <c r="Q59" s="103">
        <v>1</v>
      </c>
      <c r="R59" s="96">
        <v>61700</v>
      </c>
      <c r="S59" s="96">
        <v>38300</v>
      </c>
      <c r="T59" s="104" t="s">
        <v>101</v>
      </c>
      <c r="U59" s="103">
        <v>1</v>
      </c>
      <c r="V59" s="103">
        <v>1</v>
      </c>
      <c r="W59" s="86">
        <v>808973</v>
      </c>
      <c r="X59" s="86">
        <v>1791405</v>
      </c>
      <c r="Y59" s="86"/>
      <c r="Z59" s="86"/>
      <c r="AA59" s="120" t="s">
        <v>36</v>
      </c>
      <c r="AB59" s="85" t="s">
        <v>62</v>
      </c>
    </row>
    <row r="60" spans="1:28" s="85" customFormat="1">
      <c r="A60" s="86"/>
      <c r="B60" s="214"/>
      <c r="C60" s="53"/>
      <c r="D60" s="53"/>
      <c r="G60" s="84"/>
      <c r="H60" s="84"/>
      <c r="K60" s="104"/>
      <c r="L60" s="104"/>
      <c r="M60" s="104"/>
      <c r="N60" s="104"/>
      <c r="O60" s="104"/>
      <c r="P60" s="104"/>
      <c r="Q60" s="103">
        <v>1</v>
      </c>
      <c r="R60" s="96">
        <v>61700</v>
      </c>
      <c r="S60" s="96">
        <v>38300</v>
      </c>
      <c r="T60" s="104" t="s">
        <v>101</v>
      </c>
      <c r="U60" s="103">
        <v>1</v>
      </c>
      <c r="V60" s="103">
        <v>1</v>
      </c>
      <c r="W60" s="86">
        <v>808475</v>
      </c>
      <c r="X60" s="86">
        <v>1789748</v>
      </c>
      <c r="Y60" s="86"/>
      <c r="Z60" s="86"/>
      <c r="AA60" s="120" t="s">
        <v>36</v>
      </c>
    </row>
    <row r="61" spans="1:28" s="85" customFormat="1">
      <c r="A61" s="86"/>
      <c r="B61" s="214"/>
      <c r="C61" s="53"/>
      <c r="D61" s="53"/>
      <c r="E61" s="85" t="s">
        <v>102</v>
      </c>
      <c r="F61" s="85" t="s">
        <v>103</v>
      </c>
      <c r="G61" s="84">
        <v>2</v>
      </c>
      <c r="H61" s="84">
        <v>61700</v>
      </c>
      <c r="K61" s="104" t="s">
        <v>102</v>
      </c>
      <c r="L61" s="104">
        <v>2</v>
      </c>
      <c r="M61" s="104"/>
      <c r="N61" s="104"/>
      <c r="O61" s="104"/>
      <c r="P61" s="110"/>
      <c r="Q61" s="103"/>
      <c r="R61" s="103"/>
      <c r="S61" s="103"/>
      <c r="T61" s="104"/>
      <c r="U61" s="103"/>
      <c r="V61" s="103"/>
      <c r="W61" s="54"/>
      <c r="X61" s="54"/>
      <c r="Y61" s="86"/>
      <c r="Z61" s="86"/>
      <c r="AA61" s="86"/>
      <c r="AB61" s="85" t="s">
        <v>62</v>
      </c>
    </row>
    <row r="62" spans="1:28" s="85" customFormat="1">
      <c r="A62" s="86"/>
      <c r="B62" s="214"/>
      <c r="C62" s="53"/>
      <c r="D62" s="117"/>
      <c r="E62" s="85" t="s">
        <v>104</v>
      </c>
      <c r="F62" s="85" t="s">
        <v>105</v>
      </c>
      <c r="G62" s="84">
        <f>2+1+1</f>
        <v>4</v>
      </c>
      <c r="H62" s="84">
        <v>61700</v>
      </c>
      <c r="K62" s="104" t="s">
        <v>104</v>
      </c>
      <c r="L62" s="104">
        <v>4</v>
      </c>
      <c r="M62" s="104"/>
      <c r="N62" s="104"/>
      <c r="O62" s="104"/>
      <c r="P62" s="110"/>
      <c r="Q62" s="103"/>
      <c r="R62" s="103"/>
      <c r="S62" s="103"/>
      <c r="T62" s="104"/>
      <c r="U62" s="103"/>
      <c r="V62" s="103"/>
      <c r="W62" s="109"/>
      <c r="X62" s="109"/>
      <c r="Y62" s="86"/>
      <c r="Z62" s="86"/>
      <c r="AA62" s="86"/>
      <c r="AB62" s="85" t="s">
        <v>106</v>
      </c>
    </row>
    <row r="63" spans="1:28" s="85" customFormat="1">
      <c r="A63" s="86"/>
      <c r="B63" s="214"/>
      <c r="C63" s="53"/>
      <c r="D63" s="117"/>
      <c r="G63" s="84"/>
      <c r="H63" s="84"/>
      <c r="K63" s="104" t="s">
        <v>107</v>
      </c>
      <c r="L63" s="104"/>
      <c r="M63" s="113">
        <v>1</v>
      </c>
      <c r="N63" s="113">
        <v>1</v>
      </c>
      <c r="O63" s="113">
        <v>0</v>
      </c>
      <c r="P63" s="113"/>
      <c r="Q63" s="103">
        <v>1</v>
      </c>
      <c r="R63" s="96">
        <v>61700</v>
      </c>
      <c r="S63" s="96">
        <v>38300</v>
      </c>
      <c r="T63" s="104" t="s">
        <v>108</v>
      </c>
      <c r="U63" s="103">
        <v>1</v>
      </c>
      <c r="V63" s="103">
        <v>1</v>
      </c>
      <c r="W63" s="86">
        <v>815953</v>
      </c>
      <c r="X63" s="86">
        <v>1814457</v>
      </c>
      <c r="Y63" s="86"/>
      <c r="Z63" s="86"/>
      <c r="AA63" s="120" t="s">
        <v>36</v>
      </c>
      <c r="AB63" s="85" t="s">
        <v>109</v>
      </c>
    </row>
    <row r="64" spans="1:28" s="85" customFormat="1">
      <c r="A64" s="86"/>
      <c r="B64" s="214"/>
      <c r="C64" s="53"/>
      <c r="D64" s="117"/>
      <c r="G64" s="84"/>
      <c r="H64" s="84"/>
      <c r="K64" s="104" t="s">
        <v>110</v>
      </c>
      <c r="L64" s="104"/>
      <c r="M64" s="113">
        <v>3</v>
      </c>
      <c r="N64" s="134">
        <v>3</v>
      </c>
      <c r="O64" s="113">
        <v>0</v>
      </c>
      <c r="P64" s="113"/>
      <c r="Q64" s="103">
        <v>1</v>
      </c>
      <c r="R64" s="96">
        <v>61700</v>
      </c>
      <c r="S64" s="96">
        <v>38300</v>
      </c>
      <c r="T64" s="104" t="s">
        <v>111</v>
      </c>
      <c r="U64" s="103">
        <v>1</v>
      </c>
      <c r="V64" s="103">
        <v>1</v>
      </c>
      <c r="W64" s="112">
        <v>813329</v>
      </c>
      <c r="X64" s="112">
        <v>1818652</v>
      </c>
      <c r="Y64" s="112"/>
      <c r="Z64" s="120" t="s">
        <v>36</v>
      </c>
      <c r="AA64" s="86"/>
      <c r="AB64" s="85" t="s">
        <v>112</v>
      </c>
    </row>
    <row r="65" spans="1:28" s="85" customFormat="1">
      <c r="A65" s="86"/>
      <c r="B65" s="214"/>
      <c r="C65" s="53"/>
      <c r="D65" s="117"/>
      <c r="G65" s="84"/>
      <c r="H65" s="84"/>
      <c r="K65" s="104"/>
      <c r="L65" s="104"/>
      <c r="M65" s="104"/>
      <c r="N65" s="104"/>
      <c r="O65" s="104"/>
      <c r="P65" s="104"/>
      <c r="Q65" s="103">
        <v>1</v>
      </c>
      <c r="R65" s="96">
        <v>61700</v>
      </c>
      <c r="S65" s="96">
        <v>38300</v>
      </c>
      <c r="T65" s="104" t="s">
        <v>111</v>
      </c>
      <c r="U65" s="103">
        <v>1</v>
      </c>
      <c r="V65" s="103">
        <v>1</v>
      </c>
      <c r="W65" s="86">
        <v>811898</v>
      </c>
      <c r="X65" s="86">
        <v>1817759</v>
      </c>
      <c r="Y65" s="86"/>
      <c r="Z65" s="86"/>
      <c r="AA65" s="120" t="s">
        <v>36</v>
      </c>
    </row>
    <row r="66" spans="1:28" s="85" customFormat="1">
      <c r="A66" s="86"/>
      <c r="B66" s="214"/>
      <c r="C66" s="53"/>
      <c r="D66" s="117"/>
      <c r="G66" s="84"/>
      <c r="H66" s="84"/>
      <c r="K66" s="104"/>
      <c r="L66" s="104"/>
      <c r="M66" s="104"/>
      <c r="N66" s="104"/>
      <c r="O66" s="104"/>
      <c r="P66" s="104"/>
      <c r="Q66" s="103">
        <v>1</v>
      </c>
      <c r="R66" s="96">
        <v>61700</v>
      </c>
      <c r="S66" s="96">
        <v>38300</v>
      </c>
      <c r="T66" s="104" t="s">
        <v>111</v>
      </c>
      <c r="U66" s="103">
        <v>1</v>
      </c>
      <c r="V66" s="103">
        <v>1</v>
      </c>
      <c r="W66" s="86">
        <v>812958</v>
      </c>
      <c r="X66" s="86">
        <v>1819246</v>
      </c>
      <c r="Y66" s="86"/>
      <c r="Z66" s="86"/>
      <c r="AA66" s="120" t="s">
        <v>36</v>
      </c>
    </row>
    <row r="67" spans="1:28" s="85" customFormat="1">
      <c r="A67" s="86"/>
      <c r="B67" s="214"/>
      <c r="C67" s="53"/>
      <c r="D67" s="117"/>
      <c r="G67" s="84"/>
      <c r="H67" s="84"/>
      <c r="K67" s="104" t="s">
        <v>113</v>
      </c>
      <c r="L67" s="104"/>
      <c r="M67" s="113">
        <v>2</v>
      </c>
      <c r="N67" s="134">
        <v>2</v>
      </c>
      <c r="O67" s="113">
        <v>0</v>
      </c>
      <c r="P67" s="113"/>
      <c r="Q67" s="103">
        <v>1</v>
      </c>
      <c r="R67" s="96">
        <v>61700</v>
      </c>
      <c r="S67" s="96">
        <v>38300</v>
      </c>
      <c r="T67" s="104" t="s">
        <v>114</v>
      </c>
      <c r="U67" s="103">
        <v>1</v>
      </c>
      <c r="V67" s="103">
        <v>1</v>
      </c>
      <c r="W67" s="109">
        <v>819401</v>
      </c>
      <c r="X67" s="109">
        <v>1799021</v>
      </c>
      <c r="Y67" s="109"/>
      <c r="Z67" s="86"/>
      <c r="AA67" s="120" t="s">
        <v>36</v>
      </c>
      <c r="AB67" s="85" t="s">
        <v>115</v>
      </c>
    </row>
    <row r="68" spans="1:28" s="85" customFormat="1">
      <c r="A68" s="86"/>
      <c r="B68" s="214"/>
      <c r="C68" s="53"/>
      <c r="D68" s="117"/>
      <c r="G68" s="84"/>
      <c r="H68" s="84"/>
      <c r="K68" s="104"/>
      <c r="L68" s="104"/>
      <c r="M68" s="104"/>
      <c r="N68" s="104"/>
      <c r="O68" s="104"/>
      <c r="P68" s="104"/>
      <c r="Q68" s="103">
        <v>1</v>
      </c>
      <c r="R68" s="96">
        <v>61700</v>
      </c>
      <c r="S68" s="96">
        <v>38300</v>
      </c>
      <c r="T68" s="104" t="s">
        <v>114</v>
      </c>
      <c r="U68" s="103">
        <v>1</v>
      </c>
      <c r="V68" s="103">
        <v>1</v>
      </c>
      <c r="W68" s="109">
        <v>819291</v>
      </c>
      <c r="X68" s="109">
        <v>1799047</v>
      </c>
      <c r="Y68" s="109"/>
      <c r="Z68" s="86"/>
      <c r="AA68" s="120" t="s">
        <v>36</v>
      </c>
    </row>
    <row r="69" spans="1:28" s="85" customFormat="1">
      <c r="A69" s="86"/>
      <c r="B69" s="214"/>
      <c r="C69" s="53"/>
      <c r="G69" s="84"/>
      <c r="H69" s="84"/>
      <c r="K69" s="104" t="s">
        <v>116</v>
      </c>
      <c r="L69" s="104"/>
      <c r="M69" s="113">
        <v>2</v>
      </c>
      <c r="N69" s="134">
        <v>2</v>
      </c>
      <c r="O69" s="113">
        <v>0</v>
      </c>
      <c r="P69" s="113"/>
      <c r="Q69" s="103">
        <v>1</v>
      </c>
      <c r="R69" s="96">
        <v>61700</v>
      </c>
      <c r="S69" s="96">
        <v>38300</v>
      </c>
      <c r="T69" s="104" t="s">
        <v>117</v>
      </c>
      <c r="U69" s="103">
        <v>1</v>
      </c>
      <c r="V69" s="103">
        <v>1</v>
      </c>
      <c r="W69" s="109">
        <v>814449</v>
      </c>
      <c r="X69" s="109">
        <v>1793091</v>
      </c>
      <c r="Y69" s="109"/>
      <c r="Z69" s="86"/>
      <c r="AA69" s="120" t="s">
        <v>36</v>
      </c>
      <c r="AB69" s="85" t="s">
        <v>118</v>
      </c>
    </row>
    <row r="70" spans="1:28" s="85" customFormat="1">
      <c r="A70" s="86"/>
      <c r="B70" s="214"/>
      <c r="C70" s="53"/>
      <c r="G70" s="84"/>
      <c r="H70" s="84"/>
      <c r="K70" s="104"/>
      <c r="L70" s="104"/>
      <c r="M70" s="104"/>
      <c r="N70" s="104"/>
      <c r="O70" s="104"/>
      <c r="P70" s="104"/>
      <c r="Q70" s="103">
        <v>1</v>
      </c>
      <c r="R70" s="96">
        <v>61700</v>
      </c>
      <c r="S70" s="96">
        <v>38300</v>
      </c>
      <c r="T70" s="104" t="s">
        <v>117</v>
      </c>
      <c r="U70" s="103">
        <v>1</v>
      </c>
      <c r="V70" s="103">
        <v>1</v>
      </c>
      <c r="W70" s="109">
        <v>814424</v>
      </c>
      <c r="X70" s="109">
        <v>1793215</v>
      </c>
      <c r="Y70" s="109"/>
      <c r="Z70" s="86"/>
      <c r="AA70" s="120" t="s">
        <v>36</v>
      </c>
    </row>
    <row r="71" spans="1:28" s="85" customFormat="1">
      <c r="A71" s="86"/>
      <c r="B71" s="214"/>
      <c r="C71" s="53"/>
      <c r="D71" s="85" t="s">
        <v>119</v>
      </c>
      <c r="E71" s="85" t="s">
        <v>120</v>
      </c>
      <c r="F71" s="85" t="s">
        <v>121</v>
      </c>
      <c r="G71" s="84">
        <f>1+1+1+2+1+2</f>
        <v>8</v>
      </c>
      <c r="H71" s="84">
        <v>61700</v>
      </c>
      <c r="J71" s="85" t="s">
        <v>119</v>
      </c>
      <c r="K71" s="104" t="s">
        <v>120</v>
      </c>
      <c r="L71" s="113">
        <v>5</v>
      </c>
      <c r="M71" s="104"/>
      <c r="N71" s="110">
        <v>0</v>
      </c>
      <c r="O71" s="110">
        <v>0</v>
      </c>
      <c r="P71" s="104"/>
      <c r="Q71" s="103">
        <v>1</v>
      </c>
      <c r="R71" s="96">
        <v>61700</v>
      </c>
      <c r="S71" s="96">
        <v>38300</v>
      </c>
      <c r="T71" s="104" t="s">
        <v>122</v>
      </c>
      <c r="U71" s="103">
        <v>1</v>
      </c>
      <c r="V71" s="103">
        <v>1</v>
      </c>
      <c r="W71" s="86">
        <v>809138</v>
      </c>
      <c r="X71" s="86">
        <v>1838927</v>
      </c>
      <c r="Y71" s="86"/>
      <c r="Z71" s="86"/>
      <c r="AA71" s="120" t="s">
        <v>36</v>
      </c>
      <c r="AB71" s="85" t="s">
        <v>123</v>
      </c>
    </row>
    <row r="72" spans="1:28" s="85" customFormat="1">
      <c r="A72" s="86"/>
      <c r="B72" s="214"/>
      <c r="C72" s="53"/>
      <c r="G72" s="84"/>
      <c r="H72" s="84"/>
      <c r="K72" s="104"/>
      <c r="L72" s="104"/>
      <c r="M72" s="104"/>
      <c r="N72" s="104"/>
      <c r="O72" s="104"/>
      <c r="P72" s="104"/>
      <c r="Q72" s="103">
        <v>1</v>
      </c>
      <c r="R72" s="96">
        <v>61700</v>
      </c>
      <c r="S72" s="96">
        <v>38300</v>
      </c>
      <c r="T72" s="104" t="s">
        <v>122</v>
      </c>
      <c r="U72" s="103">
        <v>1</v>
      </c>
      <c r="V72" s="103">
        <v>1</v>
      </c>
      <c r="W72" s="86">
        <v>809050</v>
      </c>
      <c r="X72" s="86">
        <v>1838908</v>
      </c>
      <c r="Y72" s="86"/>
      <c r="Z72" s="86"/>
      <c r="AA72" s="120" t="s">
        <v>36</v>
      </c>
    </row>
    <row r="73" spans="1:28" s="85" customFormat="1">
      <c r="A73" s="86"/>
      <c r="B73" s="214"/>
      <c r="C73" s="53"/>
      <c r="D73" s="117"/>
      <c r="G73" s="84"/>
      <c r="H73" s="84"/>
      <c r="K73" s="104"/>
      <c r="L73" s="104"/>
      <c r="M73" s="104"/>
      <c r="N73" s="104"/>
      <c r="O73" s="104"/>
      <c r="P73" s="104"/>
      <c r="Q73" s="103">
        <v>1</v>
      </c>
      <c r="R73" s="96">
        <v>61700</v>
      </c>
      <c r="S73" s="96">
        <v>38300</v>
      </c>
      <c r="T73" s="104" t="s">
        <v>124</v>
      </c>
      <c r="U73" s="103">
        <v>1</v>
      </c>
      <c r="V73" s="103">
        <v>1</v>
      </c>
      <c r="W73" s="86">
        <v>810524</v>
      </c>
      <c r="X73" s="86">
        <v>1839921</v>
      </c>
      <c r="Y73" s="86"/>
      <c r="Z73" s="86"/>
      <c r="AA73" s="120" t="s">
        <v>36</v>
      </c>
    </row>
    <row r="74" spans="1:28" s="85" customFormat="1">
      <c r="A74" s="86"/>
      <c r="B74" s="214"/>
      <c r="C74" s="53"/>
      <c r="D74" s="117"/>
      <c r="E74" s="85" t="s">
        <v>125</v>
      </c>
      <c r="F74" s="85" t="s">
        <v>126</v>
      </c>
      <c r="G74" s="84">
        <f>5+1+1+1</f>
        <v>8</v>
      </c>
      <c r="H74" s="84">
        <v>61700</v>
      </c>
      <c r="K74" s="104" t="s">
        <v>125</v>
      </c>
      <c r="L74" s="104">
        <v>8</v>
      </c>
      <c r="M74" s="104"/>
      <c r="N74" s="104"/>
      <c r="O74" s="104"/>
      <c r="P74" s="104"/>
      <c r="Q74" s="103"/>
      <c r="R74" s="103"/>
      <c r="S74" s="103"/>
      <c r="T74" s="104"/>
      <c r="U74" s="103"/>
      <c r="V74" s="103"/>
      <c r="W74" s="109"/>
      <c r="X74" s="109"/>
      <c r="Y74" s="86"/>
      <c r="Z74" s="86"/>
      <c r="AA74" s="86"/>
    </row>
    <row r="75" spans="1:28" s="85" customFormat="1">
      <c r="A75" s="86"/>
      <c r="B75" s="214"/>
      <c r="C75" s="53"/>
      <c r="D75" s="117"/>
      <c r="G75" s="84"/>
      <c r="H75" s="84"/>
      <c r="K75" s="104" t="s">
        <v>127</v>
      </c>
      <c r="L75" s="104"/>
      <c r="M75" s="113">
        <v>2</v>
      </c>
      <c r="N75" s="134">
        <v>2</v>
      </c>
      <c r="O75" s="113">
        <v>0</v>
      </c>
      <c r="P75" s="113"/>
      <c r="Q75" s="103">
        <v>1</v>
      </c>
      <c r="R75" s="96">
        <v>61700</v>
      </c>
      <c r="S75" s="96">
        <v>38300</v>
      </c>
      <c r="T75" s="104" t="s">
        <v>128</v>
      </c>
      <c r="U75" s="103">
        <v>1</v>
      </c>
      <c r="V75" s="103">
        <v>1</v>
      </c>
      <c r="W75" s="86">
        <v>809046</v>
      </c>
      <c r="X75" s="86">
        <v>1830097</v>
      </c>
      <c r="Y75" s="86"/>
      <c r="Z75" s="86"/>
      <c r="AA75" s="120" t="s">
        <v>36</v>
      </c>
      <c r="AB75" s="85" t="s">
        <v>129</v>
      </c>
    </row>
    <row r="76" spans="1:28" s="85" customFormat="1">
      <c r="A76" s="86"/>
      <c r="B76" s="214"/>
      <c r="C76" s="53"/>
      <c r="G76" s="84"/>
      <c r="H76" s="84"/>
      <c r="K76" s="104"/>
      <c r="L76" s="104"/>
      <c r="M76" s="104"/>
      <c r="N76" s="104"/>
      <c r="O76" s="104"/>
      <c r="P76" s="104"/>
      <c r="Q76" s="103">
        <v>1</v>
      </c>
      <c r="R76" s="96">
        <v>61700</v>
      </c>
      <c r="S76" s="96">
        <v>38300</v>
      </c>
      <c r="T76" s="104" t="s">
        <v>128</v>
      </c>
      <c r="U76" s="103">
        <v>1</v>
      </c>
      <c r="V76" s="103">
        <v>1</v>
      </c>
      <c r="W76" s="112">
        <v>808449</v>
      </c>
      <c r="X76" s="112">
        <v>1829997</v>
      </c>
      <c r="Y76" s="112"/>
      <c r="Z76" s="120" t="s">
        <v>36</v>
      </c>
      <c r="AA76" s="86"/>
    </row>
    <row r="77" spans="1:28" s="85" customFormat="1">
      <c r="A77" s="86"/>
      <c r="B77" s="214"/>
      <c r="C77" s="53"/>
      <c r="G77" s="84"/>
      <c r="H77" s="84"/>
      <c r="K77" s="104" t="s">
        <v>130</v>
      </c>
      <c r="L77" s="104"/>
      <c r="M77" s="113">
        <v>2</v>
      </c>
      <c r="N77" s="134">
        <v>2</v>
      </c>
      <c r="O77" s="113">
        <v>0</v>
      </c>
      <c r="P77" s="113"/>
      <c r="Q77" s="103">
        <v>1</v>
      </c>
      <c r="R77" s="96">
        <v>61700</v>
      </c>
      <c r="S77" s="96">
        <v>38300</v>
      </c>
      <c r="T77" s="104" t="s">
        <v>131</v>
      </c>
      <c r="U77" s="103">
        <v>1</v>
      </c>
      <c r="V77" s="103">
        <v>1</v>
      </c>
      <c r="W77" s="86">
        <v>182501</v>
      </c>
      <c r="X77" s="86">
        <v>1829701</v>
      </c>
      <c r="Y77" s="86"/>
      <c r="Z77" s="86"/>
      <c r="AA77" s="120" t="s">
        <v>36</v>
      </c>
      <c r="AB77" s="85" t="s">
        <v>129</v>
      </c>
    </row>
    <row r="78" spans="1:28" s="85" customFormat="1">
      <c r="A78" s="86"/>
      <c r="B78" s="214"/>
      <c r="C78" s="53"/>
      <c r="G78" s="84"/>
      <c r="H78" s="84"/>
      <c r="K78" s="104"/>
      <c r="L78" s="104"/>
      <c r="M78" s="104"/>
      <c r="N78" s="104"/>
      <c r="O78" s="104"/>
      <c r="P78" s="104"/>
      <c r="Q78" s="103">
        <v>1</v>
      </c>
      <c r="R78" s="96">
        <v>61700</v>
      </c>
      <c r="S78" s="96">
        <v>38300</v>
      </c>
      <c r="T78" s="104" t="s">
        <v>131</v>
      </c>
      <c r="U78" s="103">
        <v>1</v>
      </c>
      <c r="V78" s="103">
        <v>1</v>
      </c>
      <c r="W78" s="86">
        <v>200673</v>
      </c>
      <c r="X78" s="86">
        <v>1803824</v>
      </c>
      <c r="Y78" s="86"/>
      <c r="Z78" s="86"/>
      <c r="AA78" s="120" t="s">
        <v>36</v>
      </c>
    </row>
    <row r="79" spans="1:28" s="85" customFormat="1">
      <c r="A79" s="86"/>
      <c r="B79" s="214"/>
      <c r="C79" s="53"/>
      <c r="G79" s="84"/>
      <c r="H79" s="84"/>
      <c r="K79" s="104" t="s">
        <v>132</v>
      </c>
      <c r="L79" s="104"/>
      <c r="M79" s="113">
        <v>1</v>
      </c>
      <c r="N79" s="134">
        <v>1</v>
      </c>
      <c r="O79" s="113">
        <v>0</v>
      </c>
      <c r="P79" s="113"/>
      <c r="Q79" s="103">
        <v>1</v>
      </c>
      <c r="R79" s="96">
        <v>61700</v>
      </c>
      <c r="S79" s="96">
        <v>38300</v>
      </c>
      <c r="T79" s="104" t="s">
        <v>133</v>
      </c>
      <c r="U79" s="103">
        <v>1</v>
      </c>
      <c r="V79" s="103">
        <v>1</v>
      </c>
      <c r="W79" s="86">
        <v>816677</v>
      </c>
      <c r="X79" s="86">
        <v>1839190</v>
      </c>
      <c r="Y79" s="86"/>
      <c r="Z79" s="86"/>
      <c r="AA79" s="120" t="s">
        <v>36</v>
      </c>
      <c r="AB79" s="85" t="s">
        <v>134</v>
      </c>
    </row>
    <row r="80" spans="1:28" s="85" customFormat="1">
      <c r="A80" s="86"/>
      <c r="B80" s="214"/>
      <c r="C80" s="53"/>
      <c r="D80" s="85" t="s">
        <v>135</v>
      </c>
      <c r="E80" s="85" t="s">
        <v>136</v>
      </c>
      <c r="F80" s="85" t="s">
        <v>137</v>
      </c>
      <c r="G80" s="84">
        <v>4</v>
      </c>
      <c r="H80" s="84">
        <v>61700</v>
      </c>
      <c r="J80" s="85" t="s">
        <v>135</v>
      </c>
      <c r="K80" s="104" t="s">
        <v>136</v>
      </c>
      <c r="L80" s="104">
        <v>4</v>
      </c>
      <c r="M80" s="104"/>
      <c r="N80" s="104"/>
      <c r="O80" s="104"/>
      <c r="P80" s="110"/>
      <c r="Q80" s="103"/>
      <c r="R80" s="103"/>
      <c r="S80" s="103"/>
      <c r="T80" s="104"/>
      <c r="U80" s="103"/>
      <c r="V80" s="103"/>
      <c r="W80" s="109"/>
      <c r="X80" s="109"/>
      <c r="Y80" s="86"/>
      <c r="Z80" s="86"/>
      <c r="AA80" s="86"/>
    </row>
    <row r="81" spans="1:30" s="85" customFormat="1">
      <c r="A81" s="86"/>
      <c r="B81" s="214"/>
      <c r="C81" s="53"/>
      <c r="E81" s="85" t="s">
        <v>138</v>
      </c>
      <c r="F81" s="85" t="s">
        <v>139</v>
      </c>
      <c r="G81" s="84">
        <v>4</v>
      </c>
      <c r="H81" s="84">
        <v>61700</v>
      </c>
      <c r="K81" s="104" t="s">
        <v>138</v>
      </c>
      <c r="L81" s="113">
        <v>3</v>
      </c>
      <c r="M81" s="104"/>
      <c r="N81" s="110">
        <v>0</v>
      </c>
      <c r="O81" s="110">
        <v>0</v>
      </c>
      <c r="P81" s="104"/>
      <c r="Q81" s="103">
        <v>1</v>
      </c>
      <c r="R81" s="96">
        <v>61700</v>
      </c>
      <c r="S81" s="96">
        <v>38300</v>
      </c>
      <c r="T81" s="104" t="s">
        <v>139</v>
      </c>
      <c r="U81" s="103">
        <v>1</v>
      </c>
      <c r="V81" s="103">
        <v>1</v>
      </c>
      <c r="W81" s="86">
        <v>773075</v>
      </c>
      <c r="X81" s="86">
        <v>1796982</v>
      </c>
      <c r="Y81" s="86"/>
      <c r="Z81" s="86"/>
      <c r="AA81" s="120" t="s">
        <v>36</v>
      </c>
      <c r="AB81" s="85" t="s">
        <v>140</v>
      </c>
    </row>
    <row r="82" spans="1:30" s="85" customFormat="1">
      <c r="A82" s="86"/>
      <c r="B82" s="214"/>
      <c r="C82" s="53"/>
      <c r="D82" s="85" t="s">
        <v>141</v>
      </c>
      <c r="E82" s="85" t="s">
        <v>142</v>
      </c>
      <c r="F82" s="85" t="s">
        <v>143</v>
      </c>
      <c r="G82" s="84">
        <v>3</v>
      </c>
      <c r="H82" s="84">
        <v>61700</v>
      </c>
      <c r="J82" s="85" t="s">
        <v>141</v>
      </c>
      <c r="L82" s="366"/>
      <c r="M82" s="366"/>
      <c r="N82" s="366"/>
      <c r="O82" s="366"/>
      <c r="Q82" s="84">
        <v>1</v>
      </c>
      <c r="R82" s="115">
        <v>61700</v>
      </c>
      <c r="S82" s="115">
        <v>38300</v>
      </c>
      <c r="T82" s="85" t="s">
        <v>143</v>
      </c>
      <c r="U82" s="84"/>
      <c r="V82" s="84">
        <v>1</v>
      </c>
      <c r="W82" s="109">
        <v>749204</v>
      </c>
      <c r="X82" s="109">
        <v>1750361</v>
      </c>
      <c r="Y82" s="109"/>
      <c r="Z82" s="86"/>
      <c r="AA82" s="120" t="s">
        <v>36</v>
      </c>
    </row>
    <row r="83" spans="1:30" s="85" customFormat="1">
      <c r="A83" s="86"/>
      <c r="B83" s="214"/>
      <c r="C83" s="53"/>
      <c r="D83" s="117"/>
      <c r="G83" s="84"/>
      <c r="H83" s="84"/>
      <c r="Q83" s="84">
        <v>1</v>
      </c>
      <c r="R83" s="115">
        <v>61700</v>
      </c>
      <c r="S83" s="115">
        <v>38300</v>
      </c>
      <c r="T83" s="85" t="s">
        <v>143</v>
      </c>
      <c r="U83" s="84"/>
      <c r="V83" s="84">
        <v>1</v>
      </c>
      <c r="W83" s="109">
        <v>749063</v>
      </c>
      <c r="X83" s="109">
        <v>1750431</v>
      </c>
      <c r="Y83" s="109"/>
      <c r="Z83" s="86"/>
      <c r="AA83" s="120" t="s">
        <v>36</v>
      </c>
    </row>
    <row r="84" spans="1:30" s="85" customFormat="1">
      <c r="A84" s="86"/>
      <c r="B84" s="214"/>
      <c r="C84" s="53"/>
      <c r="D84" s="117"/>
      <c r="G84" s="84"/>
      <c r="H84" s="84"/>
      <c r="Q84" s="84">
        <v>1</v>
      </c>
      <c r="R84" s="115">
        <v>61700</v>
      </c>
      <c r="S84" s="115">
        <v>38300</v>
      </c>
      <c r="T84" s="85" t="s">
        <v>144</v>
      </c>
      <c r="U84" s="84"/>
      <c r="V84" s="84">
        <v>1</v>
      </c>
      <c r="W84" s="109">
        <v>750225</v>
      </c>
      <c r="X84" s="109">
        <v>1751763</v>
      </c>
      <c r="Y84" s="109"/>
      <c r="Z84" s="86"/>
      <c r="AA84" s="120" t="s">
        <v>36</v>
      </c>
    </row>
    <row r="85" spans="1:30" s="85" customFormat="1">
      <c r="A85" s="86"/>
      <c r="B85" s="214"/>
      <c r="C85" s="53"/>
      <c r="D85" s="117"/>
      <c r="E85" s="117" t="s">
        <v>145</v>
      </c>
      <c r="F85" s="117" t="s">
        <v>146</v>
      </c>
      <c r="G85" s="118">
        <v>4</v>
      </c>
      <c r="H85" s="51">
        <v>61700</v>
      </c>
      <c r="I85" s="53"/>
      <c r="J85" s="117"/>
      <c r="K85" s="104" t="s">
        <v>145</v>
      </c>
      <c r="L85" s="103">
        <v>4</v>
      </c>
      <c r="M85" s="104"/>
      <c r="N85" s="104"/>
      <c r="O85" s="104"/>
      <c r="P85" s="104"/>
      <c r="Q85" s="103"/>
      <c r="R85" s="103"/>
      <c r="S85" s="103"/>
      <c r="T85" s="104"/>
      <c r="U85" s="103"/>
      <c r="V85" s="103"/>
      <c r="W85" s="86"/>
      <c r="X85" s="86"/>
      <c r="Y85" s="86"/>
      <c r="Z85" s="86"/>
      <c r="AA85" s="86"/>
      <c r="AB85" s="85" t="s">
        <v>106</v>
      </c>
    </row>
    <row r="86" spans="1:30" s="85" customFormat="1">
      <c r="A86" s="86"/>
      <c r="B86" s="214"/>
      <c r="C86" s="53"/>
      <c r="D86" s="117"/>
      <c r="E86" s="85" t="s">
        <v>147</v>
      </c>
      <c r="F86" s="85" t="s">
        <v>148</v>
      </c>
      <c r="G86" s="84">
        <v>3</v>
      </c>
      <c r="H86" s="84">
        <v>61700</v>
      </c>
      <c r="K86" s="104" t="s">
        <v>147</v>
      </c>
      <c r="L86" s="104"/>
      <c r="M86" s="113">
        <v>1</v>
      </c>
      <c r="N86" s="110">
        <v>0</v>
      </c>
      <c r="O86" s="104">
        <v>1</v>
      </c>
      <c r="P86" s="104"/>
      <c r="Q86" s="103">
        <v>1</v>
      </c>
      <c r="R86" s="96">
        <v>61700</v>
      </c>
      <c r="S86" s="96">
        <v>38300</v>
      </c>
      <c r="T86" s="104" t="s">
        <v>149</v>
      </c>
      <c r="U86" s="103">
        <v>1</v>
      </c>
      <c r="V86" s="103">
        <v>1</v>
      </c>
      <c r="W86" s="119">
        <v>770794</v>
      </c>
      <c r="X86" s="119">
        <v>1767822</v>
      </c>
      <c r="Y86" s="119"/>
      <c r="Z86" s="119"/>
      <c r="AA86" s="120" t="s">
        <v>36</v>
      </c>
      <c r="AB86" s="85" t="s">
        <v>150</v>
      </c>
    </row>
    <row r="87" spans="1:30" s="85" customFormat="1">
      <c r="A87" s="86"/>
      <c r="B87" s="214"/>
      <c r="C87" s="53"/>
      <c r="D87" s="117"/>
      <c r="E87" s="117"/>
      <c r="F87" s="117"/>
      <c r="G87" s="51"/>
      <c r="H87" s="51"/>
      <c r="I87" s="53"/>
      <c r="J87" s="117"/>
      <c r="K87" s="104"/>
      <c r="L87" s="104"/>
      <c r="M87" s="104"/>
      <c r="N87" s="104"/>
      <c r="O87" s="104"/>
      <c r="P87" s="104"/>
      <c r="Q87" s="103">
        <v>1</v>
      </c>
      <c r="R87" s="96">
        <v>61700</v>
      </c>
      <c r="S87" s="96">
        <v>38300</v>
      </c>
      <c r="T87" s="104" t="s">
        <v>149</v>
      </c>
      <c r="U87" s="103">
        <v>1</v>
      </c>
      <c r="V87" s="103">
        <v>1</v>
      </c>
      <c r="W87" s="119">
        <v>770866</v>
      </c>
      <c r="X87" s="119">
        <v>1768052</v>
      </c>
      <c r="Y87" s="119"/>
      <c r="Z87" s="119"/>
      <c r="AA87" s="120" t="s">
        <v>36</v>
      </c>
    </row>
    <row r="88" spans="1:30" s="85" customFormat="1">
      <c r="A88" s="86"/>
      <c r="B88" s="214"/>
      <c r="C88" s="53"/>
      <c r="D88" s="117"/>
      <c r="E88" s="117"/>
      <c r="F88" s="117"/>
      <c r="G88" s="51"/>
      <c r="H88" s="51"/>
      <c r="I88" s="53"/>
      <c r="J88" s="117"/>
      <c r="K88" s="104"/>
      <c r="L88" s="104"/>
      <c r="M88" s="104"/>
      <c r="N88" s="104"/>
      <c r="O88" s="104"/>
      <c r="P88" s="104"/>
      <c r="Q88" s="103">
        <v>1</v>
      </c>
      <c r="R88" s="96">
        <v>61700</v>
      </c>
      <c r="S88" s="96">
        <v>38300</v>
      </c>
      <c r="T88" s="104" t="s">
        <v>149</v>
      </c>
      <c r="U88" s="103">
        <v>1</v>
      </c>
      <c r="V88" s="103">
        <v>1</v>
      </c>
      <c r="W88" s="119">
        <v>770793</v>
      </c>
      <c r="X88" s="119">
        <v>1768118</v>
      </c>
      <c r="Y88" s="119"/>
      <c r="Z88" s="119"/>
      <c r="AA88" s="120" t="s">
        <v>36</v>
      </c>
    </row>
    <row r="89" spans="1:30" s="85" customFormat="1">
      <c r="A89" s="86"/>
      <c r="B89" s="214"/>
      <c r="C89" s="53"/>
      <c r="D89" s="117"/>
      <c r="E89" s="117"/>
      <c r="F89" s="117"/>
      <c r="G89" s="51"/>
      <c r="H89" s="51"/>
      <c r="I89" s="53"/>
      <c r="J89" s="117"/>
      <c r="K89" s="104"/>
      <c r="L89" s="104"/>
      <c r="M89" s="104"/>
      <c r="N89" s="104"/>
      <c r="O89" s="104"/>
      <c r="P89" s="104"/>
      <c r="Q89" s="103">
        <v>1</v>
      </c>
      <c r="R89" s="96">
        <v>61700</v>
      </c>
      <c r="S89" s="96">
        <v>38300</v>
      </c>
      <c r="T89" s="104" t="s">
        <v>149</v>
      </c>
      <c r="U89" s="103">
        <v>1</v>
      </c>
      <c r="V89" s="103">
        <v>1</v>
      </c>
      <c r="W89" s="119">
        <v>770668</v>
      </c>
      <c r="X89" s="119">
        <v>1768353</v>
      </c>
      <c r="Y89" s="119"/>
      <c r="Z89" s="119"/>
      <c r="AA89" s="120" t="s">
        <v>36</v>
      </c>
    </row>
    <row r="90" spans="1:30" s="85" customFormat="1">
      <c r="A90" s="86"/>
      <c r="B90" s="214"/>
      <c r="C90" s="53"/>
      <c r="D90" s="117"/>
      <c r="E90" s="117"/>
      <c r="F90" s="117"/>
      <c r="G90" s="51"/>
      <c r="H90" s="51"/>
      <c r="I90" s="53"/>
      <c r="J90" s="117"/>
      <c r="K90" s="104" t="s">
        <v>151</v>
      </c>
      <c r="L90" s="113"/>
      <c r="M90" s="113">
        <v>2</v>
      </c>
      <c r="N90" s="113">
        <v>2</v>
      </c>
      <c r="O90" s="113">
        <v>0</v>
      </c>
      <c r="P90" s="113"/>
      <c r="Q90" s="103">
        <v>1</v>
      </c>
      <c r="R90" s="96">
        <v>61700</v>
      </c>
      <c r="S90" s="96">
        <v>38300</v>
      </c>
      <c r="T90" s="104" t="s">
        <v>152</v>
      </c>
      <c r="U90" s="103">
        <v>1</v>
      </c>
      <c r="V90" s="103">
        <v>1</v>
      </c>
      <c r="W90" s="109">
        <v>758728</v>
      </c>
      <c r="X90" s="109">
        <v>1765398</v>
      </c>
      <c r="Y90" s="109"/>
      <c r="Z90" s="86"/>
      <c r="AA90" s="120" t="s">
        <v>36</v>
      </c>
      <c r="AB90" s="85" t="s">
        <v>153</v>
      </c>
    </row>
    <row r="91" spans="1:30" s="85" customFormat="1">
      <c r="A91" s="86"/>
      <c r="B91" s="214"/>
      <c r="C91" s="53"/>
      <c r="D91" s="117"/>
      <c r="E91" s="117"/>
      <c r="F91" s="117"/>
      <c r="G91" s="51"/>
      <c r="H91" s="51"/>
      <c r="I91" s="53"/>
      <c r="J91" s="117"/>
      <c r="K91" s="104"/>
      <c r="L91" s="104"/>
      <c r="M91" s="104"/>
      <c r="N91" s="104"/>
      <c r="O91" s="104"/>
      <c r="P91" s="104"/>
      <c r="Q91" s="103">
        <v>1</v>
      </c>
      <c r="R91" s="96">
        <v>61700</v>
      </c>
      <c r="S91" s="96">
        <v>38300</v>
      </c>
      <c r="T91" s="104" t="s">
        <v>152</v>
      </c>
      <c r="U91" s="103">
        <v>1</v>
      </c>
      <c r="V91" s="103">
        <v>1</v>
      </c>
      <c r="W91" s="109">
        <v>758577</v>
      </c>
      <c r="X91" s="109">
        <v>1765488</v>
      </c>
      <c r="Y91" s="109"/>
      <c r="Z91" s="86"/>
      <c r="AA91" s="120" t="s">
        <v>36</v>
      </c>
    </row>
    <row r="92" spans="1:30" s="85" customFormat="1">
      <c r="A92" s="86"/>
      <c r="B92" s="214"/>
      <c r="C92" s="53"/>
      <c r="D92" s="117" t="s">
        <v>154</v>
      </c>
      <c r="E92" s="117" t="s">
        <v>155</v>
      </c>
      <c r="F92" s="117" t="s">
        <v>156</v>
      </c>
      <c r="G92" s="51">
        <v>2</v>
      </c>
      <c r="H92" s="51">
        <v>61700</v>
      </c>
      <c r="I92" s="53"/>
      <c r="J92" s="117" t="s">
        <v>154</v>
      </c>
      <c r="K92" s="104" t="s">
        <v>155</v>
      </c>
      <c r="L92" s="104">
        <v>2</v>
      </c>
      <c r="M92" s="104"/>
      <c r="N92" s="104"/>
      <c r="O92" s="104"/>
      <c r="P92" s="104"/>
      <c r="Q92" s="125">
        <v>0</v>
      </c>
      <c r="R92" s="125"/>
      <c r="S92" s="125"/>
      <c r="T92" s="104"/>
      <c r="U92" s="103"/>
      <c r="V92" s="125">
        <v>0</v>
      </c>
      <c r="W92" s="54"/>
      <c r="X92" s="54"/>
      <c r="Y92" s="86"/>
      <c r="Z92" s="86"/>
      <c r="AA92" s="86"/>
      <c r="AB92" s="85" t="s">
        <v>62</v>
      </c>
    </row>
    <row r="93" spans="1:30" s="85" customFormat="1">
      <c r="A93" s="86"/>
      <c r="B93" s="214"/>
      <c r="C93" s="53"/>
      <c r="D93" s="117"/>
      <c r="E93" s="117"/>
      <c r="F93" s="117"/>
      <c r="G93" s="51"/>
      <c r="H93" s="51"/>
      <c r="I93" s="53"/>
      <c r="J93" s="117"/>
      <c r="K93" s="104" t="s">
        <v>157</v>
      </c>
      <c r="L93" s="104"/>
      <c r="M93" s="113">
        <v>6</v>
      </c>
      <c r="N93" s="134">
        <v>6</v>
      </c>
      <c r="O93" s="113">
        <v>0</v>
      </c>
      <c r="P93" s="113"/>
      <c r="Q93" s="103">
        <v>1</v>
      </c>
      <c r="R93" s="96">
        <v>61700</v>
      </c>
      <c r="S93" s="96">
        <v>38300</v>
      </c>
      <c r="T93" s="104" t="s">
        <v>158</v>
      </c>
      <c r="U93" s="103">
        <v>1</v>
      </c>
      <c r="V93" s="103">
        <v>1</v>
      </c>
      <c r="W93" s="109">
        <v>807951</v>
      </c>
      <c r="X93" s="109">
        <v>1768032</v>
      </c>
      <c r="Y93" s="109"/>
      <c r="Z93" s="86"/>
      <c r="AA93" s="120" t="s">
        <v>36</v>
      </c>
      <c r="AB93" s="85" t="s">
        <v>159</v>
      </c>
    </row>
    <row r="94" spans="1:30" s="85" customFormat="1">
      <c r="A94" s="86"/>
      <c r="B94" s="214"/>
      <c r="C94" s="53"/>
      <c r="D94" s="117"/>
      <c r="E94" s="117"/>
      <c r="F94" s="117"/>
      <c r="G94" s="51"/>
      <c r="H94" s="51"/>
      <c r="I94" s="53"/>
      <c r="J94" s="117"/>
      <c r="K94" s="104"/>
      <c r="L94" s="104"/>
      <c r="M94" s="104"/>
      <c r="N94" s="104"/>
      <c r="O94" s="104"/>
      <c r="P94" s="104"/>
      <c r="Q94" s="103">
        <v>1</v>
      </c>
      <c r="R94" s="96">
        <v>61700</v>
      </c>
      <c r="S94" s="96">
        <v>38300</v>
      </c>
      <c r="T94" s="104" t="s">
        <v>160</v>
      </c>
      <c r="U94" s="103">
        <v>1</v>
      </c>
      <c r="V94" s="103">
        <v>1</v>
      </c>
      <c r="W94" s="109">
        <v>808591</v>
      </c>
      <c r="X94" s="109">
        <v>1767916</v>
      </c>
      <c r="Y94" s="109"/>
      <c r="Z94" s="86"/>
      <c r="AA94" s="120" t="s">
        <v>36</v>
      </c>
    </row>
    <row r="95" spans="1:30" s="85" customFormat="1">
      <c r="A95" s="86"/>
      <c r="B95" s="214"/>
      <c r="C95" s="53"/>
      <c r="D95" s="117"/>
      <c r="E95" s="117"/>
      <c r="F95" s="117"/>
      <c r="G95" s="51"/>
      <c r="H95" s="51"/>
      <c r="I95" s="53"/>
      <c r="J95" s="117"/>
      <c r="K95" s="104"/>
      <c r="L95" s="104"/>
      <c r="M95" s="104"/>
      <c r="N95" s="104"/>
      <c r="O95" s="104"/>
      <c r="P95" s="104"/>
      <c r="Q95" s="103">
        <v>1</v>
      </c>
      <c r="R95" s="96">
        <v>61700</v>
      </c>
      <c r="S95" s="96">
        <v>38300</v>
      </c>
      <c r="T95" s="104" t="s">
        <v>161</v>
      </c>
      <c r="U95" s="103">
        <v>1</v>
      </c>
      <c r="V95" s="103">
        <v>1</v>
      </c>
      <c r="W95" s="109">
        <v>808613</v>
      </c>
      <c r="X95" s="109">
        <v>1767955</v>
      </c>
      <c r="Y95" s="109"/>
      <c r="Z95" s="86"/>
      <c r="AA95" s="120" t="s">
        <v>36</v>
      </c>
      <c r="AB95" s="373" t="s">
        <v>120</v>
      </c>
      <c r="AC95" s="373"/>
      <c r="AD95" s="373"/>
    </row>
    <row r="96" spans="1:30" s="85" customFormat="1">
      <c r="A96" s="86"/>
      <c r="B96" s="214"/>
      <c r="C96" s="53"/>
      <c r="D96" s="117"/>
      <c r="E96" s="117"/>
      <c r="F96" s="117"/>
      <c r="G96" s="51"/>
      <c r="H96" s="51"/>
      <c r="I96" s="53"/>
      <c r="J96" s="117"/>
      <c r="K96" s="104"/>
      <c r="L96" s="104"/>
      <c r="M96" s="104"/>
      <c r="N96" s="104"/>
      <c r="O96" s="104"/>
      <c r="P96" s="104"/>
      <c r="Q96" s="103">
        <v>1</v>
      </c>
      <c r="R96" s="96">
        <v>61700</v>
      </c>
      <c r="S96" s="96">
        <v>38300</v>
      </c>
      <c r="T96" s="104" t="s">
        <v>162</v>
      </c>
      <c r="U96" s="103">
        <v>1</v>
      </c>
      <c r="V96" s="103">
        <v>1</v>
      </c>
      <c r="W96" s="109">
        <v>808644</v>
      </c>
      <c r="X96" s="109">
        <v>1768047</v>
      </c>
      <c r="Y96" s="109"/>
      <c r="Z96" s="86"/>
      <c r="AA96" s="120" t="s">
        <v>36</v>
      </c>
    </row>
    <row r="97" spans="1:28" s="85" customFormat="1">
      <c r="A97" s="86"/>
      <c r="B97" s="214"/>
      <c r="C97" s="53"/>
      <c r="D97" s="117"/>
      <c r="E97" s="117"/>
      <c r="F97" s="117"/>
      <c r="G97" s="51"/>
      <c r="H97" s="51"/>
      <c r="I97" s="53"/>
      <c r="J97" s="117"/>
      <c r="K97" s="104"/>
      <c r="L97" s="104"/>
      <c r="M97" s="104"/>
      <c r="N97" s="104"/>
      <c r="O97" s="104"/>
      <c r="P97" s="104"/>
      <c r="Q97" s="103">
        <v>1</v>
      </c>
      <c r="R97" s="96">
        <v>61700</v>
      </c>
      <c r="S97" s="96">
        <v>38300</v>
      </c>
      <c r="T97" s="104" t="s">
        <v>163</v>
      </c>
      <c r="U97" s="103">
        <v>1</v>
      </c>
      <c r="V97" s="103">
        <v>1</v>
      </c>
      <c r="W97" s="109">
        <v>808698</v>
      </c>
      <c r="X97" s="109">
        <v>1768057</v>
      </c>
      <c r="Y97" s="109"/>
      <c r="Z97" s="86"/>
      <c r="AA97" s="120" t="s">
        <v>36</v>
      </c>
    </row>
    <row r="98" spans="1:28" s="85" customFormat="1">
      <c r="A98" s="86"/>
      <c r="B98" s="214"/>
      <c r="C98" s="53"/>
      <c r="D98" s="117"/>
      <c r="E98" s="117"/>
      <c r="F98" s="117"/>
      <c r="G98" s="51"/>
      <c r="H98" s="51"/>
      <c r="I98" s="53"/>
      <c r="J98" s="117"/>
      <c r="K98" s="104"/>
      <c r="L98" s="104"/>
      <c r="M98" s="104"/>
      <c r="N98" s="104"/>
      <c r="O98" s="104"/>
      <c r="P98" s="104"/>
      <c r="Q98" s="103">
        <v>1</v>
      </c>
      <c r="R98" s="96">
        <v>61700</v>
      </c>
      <c r="S98" s="96">
        <v>38300</v>
      </c>
      <c r="T98" s="104" t="s">
        <v>164</v>
      </c>
      <c r="U98" s="103">
        <v>1</v>
      </c>
      <c r="V98" s="103">
        <v>1</v>
      </c>
      <c r="W98" s="109">
        <v>808541</v>
      </c>
      <c r="X98" s="109">
        <v>1767879</v>
      </c>
      <c r="Y98" s="109"/>
      <c r="Z98" s="86"/>
      <c r="AA98" s="120" t="s">
        <v>36</v>
      </c>
    </row>
    <row r="99" spans="1:28" s="85" customFormat="1">
      <c r="A99" s="86"/>
      <c r="B99" s="214"/>
      <c r="C99" s="53"/>
      <c r="D99" s="117"/>
      <c r="E99" s="117"/>
      <c r="F99" s="117"/>
      <c r="G99" s="51"/>
      <c r="H99" s="51"/>
      <c r="I99" s="53"/>
      <c r="J99" s="117"/>
      <c r="K99" s="104" t="s">
        <v>165</v>
      </c>
      <c r="L99" s="104"/>
      <c r="M99" s="113">
        <v>3</v>
      </c>
      <c r="N99" s="134">
        <v>3</v>
      </c>
      <c r="O99" s="113">
        <v>0</v>
      </c>
      <c r="P99" s="113"/>
      <c r="Q99" s="103">
        <v>1</v>
      </c>
      <c r="R99" s="96">
        <v>61700</v>
      </c>
      <c r="S99" s="96">
        <v>38300</v>
      </c>
      <c r="T99" s="104" t="s">
        <v>166</v>
      </c>
      <c r="U99" s="103">
        <v>1</v>
      </c>
      <c r="V99" s="103">
        <v>1</v>
      </c>
      <c r="W99" s="109">
        <v>182241</v>
      </c>
      <c r="X99" s="109">
        <v>1740976</v>
      </c>
      <c r="Y99" s="109"/>
      <c r="Z99" s="86"/>
      <c r="AA99" s="120" t="s">
        <v>36</v>
      </c>
      <c r="AB99" s="85" t="s">
        <v>167</v>
      </c>
    </row>
    <row r="100" spans="1:28" s="85" customFormat="1">
      <c r="A100" s="86"/>
      <c r="B100" s="214"/>
      <c r="C100" s="53"/>
      <c r="D100" s="117"/>
      <c r="E100" s="117"/>
      <c r="F100" s="117"/>
      <c r="G100" s="51"/>
      <c r="H100" s="51"/>
      <c r="I100" s="53"/>
      <c r="J100" s="117"/>
      <c r="K100" s="104"/>
      <c r="L100" s="104"/>
      <c r="M100" s="104"/>
      <c r="N100" s="104"/>
      <c r="O100" s="104"/>
      <c r="P100" s="104"/>
      <c r="Q100" s="103">
        <v>1</v>
      </c>
      <c r="R100" s="96">
        <v>61700</v>
      </c>
      <c r="S100" s="96">
        <v>38300</v>
      </c>
      <c r="T100" s="104" t="s">
        <v>166</v>
      </c>
      <c r="U100" s="103">
        <v>1</v>
      </c>
      <c r="V100" s="103">
        <v>1</v>
      </c>
      <c r="W100" s="109">
        <v>182278</v>
      </c>
      <c r="X100" s="109">
        <v>1740879</v>
      </c>
      <c r="Y100" s="109"/>
      <c r="Z100" s="86"/>
      <c r="AA100" s="120" t="s">
        <v>36</v>
      </c>
    </row>
    <row r="101" spans="1:28" s="85" customFormat="1">
      <c r="A101" s="86"/>
      <c r="B101" s="214"/>
      <c r="C101" s="53"/>
      <c r="D101" s="117"/>
      <c r="G101" s="84"/>
      <c r="H101" s="84"/>
      <c r="K101" s="104"/>
      <c r="L101" s="104"/>
      <c r="M101" s="104"/>
      <c r="N101" s="104"/>
      <c r="O101" s="104"/>
      <c r="P101" s="104"/>
      <c r="Q101" s="103">
        <v>1</v>
      </c>
      <c r="R101" s="96">
        <v>61700</v>
      </c>
      <c r="S101" s="96">
        <v>38300</v>
      </c>
      <c r="T101" s="104" t="s">
        <v>166</v>
      </c>
      <c r="U101" s="103">
        <v>1</v>
      </c>
      <c r="V101" s="103">
        <v>1</v>
      </c>
      <c r="W101" s="109">
        <v>182271</v>
      </c>
      <c r="X101" s="109">
        <v>1740740</v>
      </c>
      <c r="Y101" s="109"/>
      <c r="Z101" s="86"/>
      <c r="AA101" s="120" t="s">
        <v>36</v>
      </c>
    </row>
    <row r="102" spans="1:28" s="85" customFormat="1">
      <c r="A102" s="86"/>
      <c r="B102" s="214"/>
      <c r="C102" s="53"/>
      <c r="D102" s="117" t="s">
        <v>168</v>
      </c>
      <c r="E102" s="85" t="s">
        <v>169</v>
      </c>
      <c r="F102" s="85" t="s">
        <v>170</v>
      </c>
      <c r="G102" s="84">
        <v>1</v>
      </c>
      <c r="H102" s="84">
        <v>61700</v>
      </c>
      <c r="J102" s="85" t="s">
        <v>168</v>
      </c>
      <c r="K102" s="104" t="s">
        <v>169</v>
      </c>
      <c r="L102" s="104">
        <v>1</v>
      </c>
      <c r="M102" s="104"/>
      <c r="N102" s="104"/>
      <c r="O102" s="104"/>
      <c r="P102" s="104"/>
      <c r="Q102" s="125">
        <v>0</v>
      </c>
      <c r="R102" s="96"/>
      <c r="S102" s="96"/>
      <c r="T102" s="104"/>
      <c r="U102" s="103"/>
      <c r="V102" s="125">
        <v>0</v>
      </c>
      <c r="W102" s="54"/>
      <c r="X102" s="54"/>
      <c r="Y102" s="86"/>
      <c r="Z102" s="86"/>
      <c r="AA102" s="86"/>
      <c r="AB102" s="85" t="s">
        <v>91</v>
      </c>
    </row>
    <row r="103" spans="1:28" s="85" customFormat="1">
      <c r="A103" s="86"/>
      <c r="B103" s="214"/>
      <c r="C103" s="53"/>
      <c r="D103" s="117"/>
      <c r="E103" s="85" t="s">
        <v>171</v>
      </c>
      <c r="F103" s="85" t="s">
        <v>172</v>
      </c>
      <c r="G103" s="84">
        <v>1</v>
      </c>
      <c r="H103" s="84">
        <v>61700</v>
      </c>
      <c r="K103" s="128"/>
      <c r="L103" s="127"/>
      <c r="M103" s="127"/>
      <c r="N103" s="127"/>
      <c r="O103" s="127"/>
      <c r="P103" s="128"/>
      <c r="Q103" s="129">
        <v>1</v>
      </c>
      <c r="R103" s="130">
        <v>61700</v>
      </c>
      <c r="S103" s="130">
        <v>38300</v>
      </c>
      <c r="T103" s="128" t="s">
        <v>172</v>
      </c>
      <c r="U103" s="129"/>
      <c r="V103" s="129">
        <v>1</v>
      </c>
      <c r="W103" s="86">
        <v>803742</v>
      </c>
      <c r="X103" s="86">
        <v>1717211</v>
      </c>
      <c r="Y103" s="86"/>
      <c r="Z103" s="86"/>
      <c r="AA103" s="120" t="s">
        <v>36</v>
      </c>
    </row>
    <row r="104" spans="1:28" s="85" customFormat="1">
      <c r="A104" s="86"/>
      <c r="B104" s="214"/>
      <c r="C104" s="53"/>
      <c r="D104" s="117"/>
      <c r="E104" s="85" t="s">
        <v>173</v>
      </c>
      <c r="F104" s="85" t="s">
        <v>174</v>
      </c>
      <c r="G104" s="84">
        <v>1</v>
      </c>
      <c r="H104" s="84">
        <v>61700</v>
      </c>
      <c r="K104" s="104" t="s">
        <v>173</v>
      </c>
      <c r="L104" s="104">
        <v>1</v>
      </c>
      <c r="M104" s="104"/>
      <c r="N104" s="104"/>
      <c r="O104" s="104"/>
      <c r="P104" s="104"/>
      <c r="Q104" s="125">
        <v>0</v>
      </c>
      <c r="R104" s="96"/>
      <c r="S104" s="96"/>
      <c r="T104" s="104"/>
      <c r="U104" s="103"/>
      <c r="V104" s="125">
        <v>0</v>
      </c>
      <c r="W104" s="54"/>
      <c r="X104" s="54"/>
      <c r="Y104" s="86"/>
      <c r="Z104" s="86"/>
      <c r="AA104" s="86"/>
      <c r="AB104" s="85" t="s">
        <v>91</v>
      </c>
    </row>
    <row r="105" spans="1:28" s="85" customFormat="1">
      <c r="A105" s="86"/>
      <c r="B105" s="214"/>
      <c r="C105" s="53"/>
      <c r="D105" s="117"/>
      <c r="E105" s="85" t="s">
        <v>175</v>
      </c>
      <c r="F105" s="85" t="s">
        <v>175</v>
      </c>
      <c r="G105" s="84">
        <v>1</v>
      </c>
      <c r="H105" s="84">
        <v>61700</v>
      </c>
      <c r="K105" s="104" t="s">
        <v>175</v>
      </c>
      <c r="L105" s="104">
        <v>1</v>
      </c>
      <c r="M105" s="104"/>
      <c r="N105" s="104"/>
      <c r="O105" s="104"/>
      <c r="P105" s="104"/>
      <c r="Q105" s="125">
        <v>0</v>
      </c>
      <c r="R105" s="96"/>
      <c r="S105" s="96"/>
      <c r="T105" s="104"/>
      <c r="U105" s="103"/>
      <c r="V105" s="125">
        <v>0</v>
      </c>
      <c r="W105" s="54"/>
      <c r="X105" s="54"/>
      <c r="Y105" s="86"/>
      <c r="Z105" s="86"/>
      <c r="AA105" s="86"/>
      <c r="AB105" s="85" t="s">
        <v>91</v>
      </c>
    </row>
    <row r="106" spans="1:28" s="85" customFormat="1">
      <c r="A106" s="86"/>
      <c r="B106" s="214"/>
      <c r="C106" s="53"/>
      <c r="D106" s="85" t="s">
        <v>176</v>
      </c>
      <c r="E106" s="85" t="s">
        <v>177</v>
      </c>
      <c r="F106" s="85" t="s">
        <v>177</v>
      </c>
      <c r="G106" s="84">
        <v>3</v>
      </c>
      <c r="H106" s="84">
        <v>61700</v>
      </c>
      <c r="J106" s="85" t="s">
        <v>176</v>
      </c>
      <c r="K106" s="104" t="s">
        <v>177</v>
      </c>
      <c r="L106" s="113">
        <v>2</v>
      </c>
      <c r="M106" s="104"/>
      <c r="N106" s="110">
        <v>0</v>
      </c>
      <c r="O106" s="110">
        <v>0</v>
      </c>
      <c r="P106" s="104"/>
      <c r="Q106" s="103">
        <v>1</v>
      </c>
      <c r="R106" s="96">
        <v>61700</v>
      </c>
      <c r="S106" s="96">
        <v>38300</v>
      </c>
      <c r="T106" s="104" t="s">
        <v>177</v>
      </c>
      <c r="U106" s="103">
        <v>1</v>
      </c>
      <c r="V106" s="103">
        <v>1</v>
      </c>
      <c r="W106" s="86">
        <v>788159</v>
      </c>
      <c r="X106" s="86">
        <v>1748778</v>
      </c>
      <c r="Y106" s="86"/>
      <c r="Z106" s="86"/>
      <c r="AA106" s="120" t="s">
        <v>36</v>
      </c>
      <c r="AB106" s="85" t="s">
        <v>62</v>
      </c>
    </row>
    <row r="107" spans="1:28">
      <c r="A107" s="86"/>
      <c r="B107" s="214"/>
      <c r="E107" s="85" t="s">
        <v>178</v>
      </c>
      <c r="F107" s="85" t="s">
        <v>179</v>
      </c>
      <c r="G107" s="84">
        <v>3</v>
      </c>
      <c r="H107" s="84">
        <v>61700</v>
      </c>
      <c r="I107" s="85"/>
      <c r="J107" s="85"/>
      <c r="K107" s="85"/>
      <c r="L107" s="366"/>
      <c r="M107" s="366"/>
      <c r="N107" s="366">
        <v>0</v>
      </c>
      <c r="O107" s="366">
        <v>0</v>
      </c>
      <c r="P107" s="85"/>
      <c r="Q107" s="84">
        <v>1</v>
      </c>
      <c r="R107" s="130">
        <v>61700</v>
      </c>
      <c r="S107" s="130">
        <v>38300</v>
      </c>
      <c r="T107" s="85" t="s">
        <v>180</v>
      </c>
      <c r="U107" s="84"/>
      <c r="V107" s="84">
        <v>1</v>
      </c>
      <c r="W107" s="86">
        <v>789872</v>
      </c>
      <c r="X107" s="86">
        <v>1750900</v>
      </c>
      <c r="Y107" s="86"/>
      <c r="Z107" s="86"/>
      <c r="AA107" s="120" t="s">
        <v>36</v>
      </c>
    </row>
    <row r="108" spans="1:28">
      <c r="A108" s="86"/>
      <c r="B108" s="214"/>
      <c r="E108" s="85"/>
      <c r="F108" s="85"/>
      <c r="G108" s="84"/>
      <c r="H108" s="84"/>
      <c r="I108" s="85"/>
      <c r="J108" s="85"/>
      <c r="K108" s="85"/>
      <c r="L108" s="85"/>
      <c r="M108" s="85"/>
      <c r="N108" s="85"/>
      <c r="O108" s="85"/>
      <c r="P108" s="85"/>
      <c r="Q108" s="84">
        <v>1</v>
      </c>
      <c r="R108" s="130">
        <v>61700</v>
      </c>
      <c r="S108" s="130">
        <v>38300</v>
      </c>
      <c r="T108" s="85" t="s">
        <v>181</v>
      </c>
      <c r="U108" s="84"/>
      <c r="V108" s="84">
        <v>1</v>
      </c>
      <c r="W108" s="86">
        <v>790378</v>
      </c>
      <c r="X108" s="86">
        <v>1750392</v>
      </c>
      <c r="Y108" s="86"/>
      <c r="Z108" s="86"/>
      <c r="AA108" s="120" t="s">
        <v>36</v>
      </c>
    </row>
    <row r="109" spans="1:28">
      <c r="A109" s="86"/>
      <c r="B109" s="214"/>
      <c r="E109" s="85"/>
      <c r="F109" s="85"/>
      <c r="G109" s="84"/>
      <c r="H109" s="84"/>
      <c r="I109" s="85"/>
      <c r="J109" s="85"/>
      <c r="K109" s="85"/>
      <c r="L109" s="85"/>
      <c r="M109" s="85"/>
      <c r="N109" s="85"/>
      <c r="O109" s="85"/>
      <c r="P109" s="85"/>
      <c r="Q109" s="84">
        <v>1</v>
      </c>
      <c r="R109" s="130">
        <v>61700</v>
      </c>
      <c r="S109" s="130">
        <v>38300</v>
      </c>
      <c r="T109" s="85" t="s">
        <v>182</v>
      </c>
      <c r="U109" s="84"/>
      <c r="V109" s="84">
        <v>1</v>
      </c>
      <c r="W109" s="86">
        <v>791672</v>
      </c>
      <c r="X109" s="86">
        <v>1750415</v>
      </c>
      <c r="Y109" s="86"/>
      <c r="Z109" s="86"/>
      <c r="AA109" s="120" t="s">
        <v>36</v>
      </c>
    </row>
    <row r="110" spans="1:28" s="85" customFormat="1">
      <c r="A110" s="86"/>
      <c r="B110" s="214"/>
      <c r="C110" s="53"/>
      <c r="D110" s="53"/>
      <c r="E110" s="85" t="s">
        <v>183</v>
      </c>
      <c r="F110" s="85" t="s">
        <v>184</v>
      </c>
      <c r="G110" s="84">
        <v>3</v>
      </c>
      <c r="H110" s="84">
        <v>61700</v>
      </c>
      <c r="K110" s="104" t="s">
        <v>183</v>
      </c>
      <c r="L110" s="113">
        <v>2</v>
      </c>
      <c r="M110" s="104"/>
      <c r="N110" s="110">
        <v>0</v>
      </c>
      <c r="O110" s="110">
        <v>0</v>
      </c>
      <c r="P110" s="104"/>
      <c r="Q110" s="103">
        <v>1</v>
      </c>
      <c r="R110" s="96">
        <v>61700</v>
      </c>
      <c r="S110" s="96">
        <v>38300</v>
      </c>
      <c r="T110" s="104" t="s">
        <v>185</v>
      </c>
      <c r="U110" s="103">
        <v>1</v>
      </c>
      <c r="V110" s="103">
        <v>1</v>
      </c>
      <c r="W110" s="109">
        <v>786978</v>
      </c>
      <c r="X110" s="109">
        <v>1752957</v>
      </c>
      <c r="Y110" s="109"/>
      <c r="Z110" s="86"/>
      <c r="AA110" s="120" t="s">
        <v>36</v>
      </c>
      <c r="AB110" s="85" t="s">
        <v>62</v>
      </c>
    </row>
    <row r="111" spans="1:28" s="85" customFormat="1">
      <c r="A111" s="86"/>
      <c r="B111" s="214"/>
      <c r="C111" s="53"/>
      <c r="D111" s="53"/>
      <c r="G111" s="84"/>
      <c r="H111" s="84"/>
      <c r="J111" s="85" t="s">
        <v>186</v>
      </c>
      <c r="K111" s="104" t="s">
        <v>187</v>
      </c>
      <c r="L111" s="104"/>
      <c r="M111" s="113">
        <v>2</v>
      </c>
      <c r="N111" s="134">
        <v>2</v>
      </c>
      <c r="O111" s="113">
        <v>0</v>
      </c>
      <c r="P111" s="113"/>
      <c r="Q111" s="103">
        <v>1</v>
      </c>
      <c r="R111" s="96">
        <v>61700</v>
      </c>
      <c r="S111" s="96">
        <v>38300</v>
      </c>
      <c r="T111" s="104" t="s">
        <v>188</v>
      </c>
      <c r="U111" s="103">
        <v>1</v>
      </c>
      <c r="V111" s="103">
        <v>1</v>
      </c>
      <c r="W111" s="86">
        <v>201140</v>
      </c>
      <c r="X111" s="86">
        <v>1803776</v>
      </c>
      <c r="Y111" s="86"/>
      <c r="Z111" s="86"/>
      <c r="AA111" s="120" t="s">
        <v>36</v>
      </c>
      <c r="AB111" s="85" t="s">
        <v>189</v>
      </c>
    </row>
    <row r="112" spans="1:28" s="85" customFormat="1">
      <c r="A112" s="86"/>
      <c r="B112" s="214"/>
      <c r="C112" s="53"/>
      <c r="D112" s="53"/>
      <c r="G112" s="84"/>
      <c r="H112" s="84"/>
      <c r="K112" s="104"/>
      <c r="L112" s="104"/>
      <c r="M112" s="104"/>
      <c r="N112" s="104"/>
      <c r="O112" s="104"/>
      <c r="P112" s="104"/>
      <c r="Q112" s="103">
        <v>1</v>
      </c>
      <c r="R112" s="96">
        <v>61700</v>
      </c>
      <c r="S112" s="96">
        <v>38300</v>
      </c>
      <c r="T112" s="104" t="s">
        <v>188</v>
      </c>
      <c r="U112" s="103">
        <v>1</v>
      </c>
      <c r="V112" s="103">
        <v>1</v>
      </c>
      <c r="W112" s="86">
        <v>200746</v>
      </c>
      <c r="X112" s="86">
        <v>1803805</v>
      </c>
      <c r="Y112" s="86"/>
      <c r="Z112" s="86"/>
      <c r="AA112" s="120" t="s">
        <v>36</v>
      </c>
    </row>
    <row r="113" spans="1:28" s="85" customFormat="1">
      <c r="A113" s="86"/>
      <c r="B113" s="214"/>
      <c r="C113" s="53"/>
      <c r="D113" s="53"/>
      <c r="G113" s="84"/>
      <c r="H113" s="84"/>
      <c r="J113" s="85" t="s">
        <v>190</v>
      </c>
      <c r="K113" s="104" t="s">
        <v>191</v>
      </c>
      <c r="L113" s="104"/>
      <c r="M113" s="113">
        <v>4</v>
      </c>
      <c r="N113" s="104">
        <v>4</v>
      </c>
      <c r="O113" s="110">
        <v>0</v>
      </c>
      <c r="P113" s="113"/>
      <c r="Q113" s="103">
        <v>1</v>
      </c>
      <c r="R113" s="96">
        <v>61700</v>
      </c>
      <c r="S113" s="96">
        <v>38300</v>
      </c>
      <c r="T113" s="104" t="s">
        <v>192</v>
      </c>
      <c r="U113" s="103">
        <v>1</v>
      </c>
      <c r="V113" s="103">
        <v>1</v>
      </c>
      <c r="W113" s="86">
        <v>804083</v>
      </c>
      <c r="X113" s="86">
        <v>1758839</v>
      </c>
      <c r="Y113" s="86"/>
      <c r="Z113" s="86"/>
      <c r="AA113" s="120" t="s">
        <v>36</v>
      </c>
    </row>
    <row r="114" spans="1:28" s="85" customFormat="1">
      <c r="A114" s="86"/>
      <c r="B114" s="214"/>
      <c r="C114" s="53"/>
      <c r="D114" s="53"/>
      <c r="G114" s="84"/>
      <c r="H114" s="84"/>
      <c r="K114" s="104"/>
      <c r="L114" s="104"/>
      <c r="M114" s="104"/>
      <c r="N114" s="104"/>
      <c r="O114" s="104"/>
      <c r="P114" s="104"/>
      <c r="Q114" s="103">
        <v>1</v>
      </c>
      <c r="R114" s="96">
        <v>61700</v>
      </c>
      <c r="S114" s="96">
        <v>38300</v>
      </c>
      <c r="T114" s="104" t="s">
        <v>192</v>
      </c>
      <c r="U114" s="103">
        <v>1</v>
      </c>
      <c r="V114" s="103">
        <v>1</v>
      </c>
      <c r="W114" s="86">
        <v>804161</v>
      </c>
      <c r="X114" s="86">
        <v>1758926</v>
      </c>
      <c r="Y114" s="86"/>
      <c r="Z114" s="86"/>
      <c r="AA114" s="120" t="s">
        <v>36</v>
      </c>
    </row>
    <row r="115" spans="1:28" s="85" customFormat="1">
      <c r="A115" s="86"/>
      <c r="B115" s="214"/>
      <c r="C115" s="53"/>
      <c r="D115" s="53"/>
      <c r="G115" s="84"/>
      <c r="H115" s="84"/>
      <c r="K115" s="104"/>
      <c r="L115" s="104"/>
      <c r="M115" s="104"/>
      <c r="N115" s="104"/>
      <c r="O115" s="104"/>
      <c r="P115" s="104"/>
      <c r="Q115" s="103">
        <v>1</v>
      </c>
      <c r="R115" s="96">
        <v>61700</v>
      </c>
      <c r="S115" s="96">
        <v>38300</v>
      </c>
      <c r="T115" s="104" t="s">
        <v>192</v>
      </c>
      <c r="U115" s="103">
        <v>1</v>
      </c>
      <c r="V115" s="103">
        <v>1</v>
      </c>
      <c r="W115" s="86">
        <v>804003</v>
      </c>
      <c r="X115" s="86">
        <v>1758755</v>
      </c>
      <c r="Y115" s="86"/>
      <c r="Z115" s="86"/>
      <c r="AA115" s="120" t="s">
        <v>36</v>
      </c>
      <c r="AB115" s="85" t="s">
        <v>193</v>
      </c>
    </row>
    <row r="116" spans="1:28" s="85" customFormat="1">
      <c r="A116" s="86"/>
      <c r="B116" s="214"/>
      <c r="C116" s="53"/>
      <c r="D116" s="53"/>
      <c r="G116" s="84"/>
      <c r="H116" s="84"/>
      <c r="K116" s="104"/>
      <c r="L116" s="104"/>
      <c r="M116" s="104"/>
      <c r="N116" s="104"/>
      <c r="O116" s="104"/>
      <c r="P116" s="104"/>
      <c r="Q116" s="103">
        <v>1</v>
      </c>
      <c r="R116" s="96">
        <v>61700</v>
      </c>
      <c r="S116" s="96">
        <v>38300</v>
      </c>
      <c r="T116" s="104" t="s">
        <v>194</v>
      </c>
      <c r="U116" s="103">
        <v>1</v>
      </c>
      <c r="V116" s="103">
        <v>1</v>
      </c>
      <c r="W116" s="86">
        <v>800366</v>
      </c>
      <c r="X116" s="86">
        <v>1762046</v>
      </c>
      <c r="Y116" s="86"/>
      <c r="Z116" s="86"/>
      <c r="AA116" s="120" t="s">
        <v>36</v>
      </c>
    </row>
    <row r="117" spans="1:28" s="85" customFormat="1">
      <c r="A117" s="86"/>
      <c r="B117" s="214"/>
      <c r="C117" s="53"/>
      <c r="D117" s="53"/>
      <c r="G117" s="84"/>
      <c r="H117" s="84"/>
      <c r="J117" s="85" t="s">
        <v>195</v>
      </c>
      <c r="K117" s="104" t="s">
        <v>196</v>
      </c>
      <c r="L117" s="104"/>
      <c r="M117" s="113">
        <v>1</v>
      </c>
      <c r="N117" s="134">
        <v>1</v>
      </c>
      <c r="O117" s="113">
        <v>0</v>
      </c>
      <c r="P117" s="113"/>
      <c r="Q117" s="103">
        <v>1</v>
      </c>
      <c r="R117" s="96">
        <v>61700</v>
      </c>
      <c r="S117" s="96">
        <v>38300</v>
      </c>
      <c r="T117" s="104" t="s">
        <v>172</v>
      </c>
      <c r="U117" s="103">
        <v>1</v>
      </c>
      <c r="V117" s="103">
        <v>1</v>
      </c>
      <c r="W117" s="86">
        <v>776496</v>
      </c>
      <c r="X117" s="86">
        <v>1717397</v>
      </c>
      <c r="Y117" s="86"/>
      <c r="Z117" s="86"/>
      <c r="AA117" s="120" t="s">
        <v>36</v>
      </c>
      <c r="AB117" s="85" t="s">
        <v>197</v>
      </c>
    </row>
    <row r="118" spans="1:28" s="85" customFormat="1">
      <c r="A118" s="86"/>
      <c r="B118" s="214"/>
      <c r="C118" s="53"/>
      <c r="D118" s="53"/>
      <c r="G118" s="84"/>
      <c r="H118" s="84"/>
      <c r="J118" s="85" t="s">
        <v>198</v>
      </c>
      <c r="K118" s="133" t="s">
        <v>199</v>
      </c>
      <c r="L118" s="104"/>
      <c r="M118" s="113">
        <v>1</v>
      </c>
      <c r="N118" s="134">
        <v>1</v>
      </c>
      <c r="O118" s="113">
        <v>0</v>
      </c>
      <c r="P118" s="113"/>
      <c r="Q118" s="103">
        <v>1</v>
      </c>
      <c r="R118" s="96">
        <v>61700</v>
      </c>
      <c r="S118" s="96">
        <v>38300</v>
      </c>
      <c r="T118" s="104" t="s">
        <v>200</v>
      </c>
      <c r="U118" s="103">
        <v>1</v>
      </c>
      <c r="V118" s="103">
        <v>1</v>
      </c>
      <c r="W118" s="86">
        <v>757518</v>
      </c>
      <c r="X118" s="86">
        <v>1728275</v>
      </c>
      <c r="Y118" s="86"/>
      <c r="Z118" s="86"/>
      <c r="AA118" s="120" t="s">
        <v>36</v>
      </c>
      <c r="AB118" s="85" t="s">
        <v>201</v>
      </c>
    </row>
    <row r="119" spans="1:28" s="85" customFormat="1">
      <c r="A119" s="86"/>
      <c r="B119" s="214"/>
      <c r="C119" s="53"/>
      <c r="D119" s="53"/>
      <c r="G119" s="84"/>
      <c r="H119" s="84"/>
      <c r="K119" s="104" t="s">
        <v>202</v>
      </c>
      <c r="L119" s="104"/>
      <c r="M119" s="113">
        <v>2</v>
      </c>
      <c r="N119" s="134">
        <v>2</v>
      </c>
      <c r="O119" s="113">
        <v>0</v>
      </c>
      <c r="P119" s="113"/>
      <c r="Q119" s="103">
        <v>1</v>
      </c>
      <c r="R119" s="96">
        <v>61700</v>
      </c>
      <c r="S119" s="96">
        <v>38300</v>
      </c>
      <c r="T119" s="104" t="s">
        <v>203</v>
      </c>
      <c r="U119" s="103">
        <v>1</v>
      </c>
      <c r="V119" s="103">
        <v>1</v>
      </c>
      <c r="W119" s="86">
        <v>772291</v>
      </c>
      <c r="X119" s="86">
        <v>1735396</v>
      </c>
      <c r="Y119" s="86"/>
      <c r="Z119" s="86"/>
      <c r="AA119" s="120" t="s">
        <v>36</v>
      </c>
      <c r="AB119" s="85" t="s">
        <v>204</v>
      </c>
    </row>
    <row r="120" spans="1:28" s="85" customFormat="1">
      <c r="A120" s="86"/>
      <c r="B120" s="214"/>
      <c r="C120" s="53"/>
      <c r="D120" s="53"/>
      <c r="G120" s="84"/>
      <c r="H120" s="84"/>
      <c r="K120" s="104"/>
      <c r="L120" s="104"/>
      <c r="M120" s="134"/>
      <c r="N120" s="134"/>
      <c r="O120" s="134"/>
      <c r="P120" s="134"/>
      <c r="Q120" s="103">
        <v>1</v>
      </c>
      <c r="R120" s="96">
        <v>61700</v>
      </c>
      <c r="S120" s="96">
        <v>38300</v>
      </c>
      <c r="T120" s="104" t="s">
        <v>205</v>
      </c>
      <c r="U120" s="103">
        <v>1</v>
      </c>
      <c r="V120" s="103">
        <v>1</v>
      </c>
      <c r="W120" s="86">
        <v>775457</v>
      </c>
      <c r="X120" s="86">
        <v>1736232</v>
      </c>
      <c r="Y120" s="86"/>
      <c r="Z120" s="86"/>
      <c r="AA120" s="120" t="s">
        <v>36</v>
      </c>
    </row>
    <row r="121" spans="1:28" s="85" customFormat="1">
      <c r="A121" s="86"/>
      <c r="B121" s="214"/>
      <c r="C121" s="53"/>
      <c r="D121" s="53"/>
      <c r="G121" s="84"/>
      <c r="H121" s="84"/>
      <c r="K121" s="104" t="s">
        <v>206</v>
      </c>
      <c r="L121" s="104"/>
      <c r="M121" s="113">
        <v>4</v>
      </c>
      <c r="N121" s="134">
        <v>4</v>
      </c>
      <c r="O121" s="113">
        <v>0</v>
      </c>
      <c r="P121" s="113"/>
      <c r="Q121" s="103">
        <v>1</v>
      </c>
      <c r="R121" s="96">
        <v>61700</v>
      </c>
      <c r="S121" s="96">
        <v>38300</v>
      </c>
      <c r="T121" s="104" t="s">
        <v>207</v>
      </c>
      <c r="U121" s="103">
        <v>1</v>
      </c>
      <c r="V121" s="103">
        <v>1</v>
      </c>
      <c r="W121" s="86">
        <v>764771</v>
      </c>
      <c r="X121" s="86">
        <v>1718107</v>
      </c>
      <c r="Y121" s="86"/>
      <c r="Z121" s="86"/>
      <c r="AA121" s="120" t="s">
        <v>36</v>
      </c>
      <c r="AB121" s="85" t="s">
        <v>193</v>
      </c>
    </row>
    <row r="122" spans="1:28" s="85" customFormat="1">
      <c r="A122" s="86"/>
      <c r="B122" s="214"/>
      <c r="C122" s="53"/>
      <c r="D122" s="53"/>
      <c r="G122" s="84"/>
      <c r="H122" s="84"/>
      <c r="K122" s="104"/>
      <c r="L122" s="104"/>
      <c r="M122" s="134"/>
      <c r="N122" s="134"/>
      <c r="O122" s="134"/>
      <c r="P122" s="134"/>
      <c r="Q122" s="103">
        <v>1</v>
      </c>
      <c r="R122" s="96">
        <v>61700</v>
      </c>
      <c r="S122" s="96">
        <v>38300</v>
      </c>
      <c r="T122" s="104" t="s">
        <v>208</v>
      </c>
      <c r="U122" s="103">
        <v>1</v>
      </c>
      <c r="V122" s="103">
        <v>1</v>
      </c>
      <c r="W122" s="86">
        <v>763954</v>
      </c>
      <c r="X122" s="86">
        <v>1713720</v>
      </c>
      <c r="Y122" s="86"/>
      <c r="Z122" s="86"/>
      <c r="AA122" s="120" t="s">
        <v>36</v>
      </c>
    </row>
    <row r="123" spans="1:28" s="85" customFormat="1">
      <c r="A123" s="86"/>
      <c r="B123" s="214"/>
      <c r="C123" s="53"/>
      <c r="D123" s="53"/>
      <c r="G123" s="84"/>
      <c r="H123" s="84"/>
      <c r="K123" s="104"/>
      <c r="L123" s="104"/>
      <c r="M123" s="134"/>
      <c r="N123" s="134"/>
      <c r="O123" s="134"/>
      <c r="P123" s="134"/>
      <c r="Q123" s="103">
        <v>1</v>
      </c>
      <c r="R123" s="96">
        <v>61700</v>
      </c>
      <c r="S123" s="96">
        <v>38300</v>
      </c>
      <c r="T123" s="104" t="s">
        <v>209</v>
      </c>
      <c r="U123" s="103">
        <v>1</v>
      </c>
      <c r="V123" s="103">
        <v>1</v>
      </c>
      <c r="W123" s="86">
        <v>763542</v>
      </c>
      <c r="X123" s="86">
        <v>1719659</v>
      </c>
      <c r="Y123" s="86"/>
      <c r="Z123" s="86"/>
      <c r="AA123" s="120" t="s">
        <v>36</v>
      </c>
    </row>
    <row r="124" spans="1:28" s="85" customFormat="1">
      <c r="A124" s="86"/>
      <c r="B124" s="214"/>
      <c r="C124" s="53"/>
      <c r="D124" s="53"/>
      <c r="G124" s="84"/>
      <c r="H124" s="84"/>
      <c r="K124" s="104"/>
      <c r="L124" s="104"/>
      <c r="M124" s="134"/>
      <c r="N124" s="134"/>
      <c r="O124" s="134"/>
      <c r="P124" s="134"/>
      <c r="Q124" s="103">
        <v>1</v>
      </c>
      <c r="R124" s="96">
        <v>61700</v>
      </c>
      <c r="S124" s="96">
        <v>38300</v>
      </c>
      <c r="T124" s="104" t="s">
        <v>210</v>
      </c>
      <c r="U124" s="103">
        <v>1</v>
      </c>
      <c r="V124" s="103">
        <v>1</v>
      </c>
      <c r="W124" s="109">
        <v>793795</v>
      </c>
      <c r="X124" s="109">
        <v>1719497</v>
      </c>
      <c r="Y124" s="109"/>
      <c r="Z124" s="86"/>
      <c r="AA124" s="120" t="s">
        <v>36</v>
      </c>
    </row>
    <row r="125" spans="1:28" s="85" customFormat="1">
      <c r="A125" s="86"/>
      <c r="B125" s="214"/>
      <c r="C125" s="53"/>
      <c r="D125" s="53"/>
      <c r="G125" s="84"/>
      <c r="H125" s="84"/>
      <c r="J125" s="85" t="s">
        <v>211</v>
      </c>
      <c r="K125" s="104" t="s">
        <v>212</v>
      </c>
      <c r="L125" s="104"/>
      <c r="M125" s="113">
        <v>2</v>
      </c>
      <c r="N125" s="134">
        <v>2</v>
      </c>
      <c r="O125" s="113">
        <v>0</v>
      </c>
      <c r="P125" s="113"/>
      <c r="Q125" s="103">
        <v>1</v>
      </c>
      <c r="R125" s="96">
        <v>61700</v>
      </c>
      <c r="S125" s="96">
        <v>38300</v>
      </c>
      <c r="T125" s="104" t="s">
        <v>213</v>
      </c>
      <c r="U125" s="103">
        <v>1</v>
      </c>
      <c r="V125" s="103">
        <v>1</v>
      </c>
      <c r="W125" s="109">
        <v>818188</v>
      </c>
      <c r="X125" s="109">
        <v>1712388</v>
      </c>
      <c r="Y125" s="109"/>
      <c r="Z125" s="86"/>
      <c r="AA125" s="120" t="s">
        <v>36</v>
      </c>
      <c r="AB125" s="85" t="s">
        <v>214</v>
      </c>
    </row>
    <row r="126" spans="1:28" s="85" customFormat="1">
      <c r="A126" s="86"/>
      <c r="B126" s="214"/>
      <c r="C126" s="53"/>
      <c r="D126" s="53"/>
      <c r="G126" s="84"/>
      <c r="H126" s="84"/>
      <c r="K126" s="104"/>
      <c r="L126" s="104"/>
      <c r="M126" s="134"/>
      <c r="N126" s="134"/>
      <c r="O126" s="134"/>
      <c r="P126" s="134"/>
      <c r="Q126" s="103">
        <v>1</v>
      </c>
      <c r="R126" s="96">
        <v>61700</v>
      </c>
      <c r="S126" s="96">
        <v>38300</v>
      </c>
      <c r="T126" s="104" t="s">
        <v>213</v>
      </c>
      <c r="U126" s="103">
        <v>1</v>
      </c>
      <c r="V126" s="103">
        <v>1</v>
      </c>
      <c r="W126" s="109">
        <v>817271</v>
      </c>
      <c r="X126" s="109">
        <v>1713161</v>
      </c>
      <c r="Y126" s="109"/>
      <c r="Z126" s="86"/>
      <c r="AA126" s="120" t="s">
        <v>36</v>
      </c>
    </row>
    <row r="127" spans="1:28" s="85" customFormat="1">
      <c r="A127" s="86"/>
      <c r="B127" s="214"/>
      <c r="C127" s="53"/>
      <c r="D127" s="53"/>
      <c r="G127" s="84"/>
      <c r="H127" s="84"/>
      <c r="J127" s="85" t="s">
        <v>215</v>
      </c>
      <c r="K127" s="104" t="s">
        <v>216</v>
      </c>
      <c r="L127" s="104"/>
      <c r="M127" s="113">
        <v>1</v>
      </c>
      <c r="N127" s="134">
        <v>1</v>
      </c>
      <c r="O127" s="113">
        <v>0</v>
      </c>
      <c r="P127" s="113"/>
      <c r="Q127" s="103">
        <v>1</v>
      </c>
      <c r="R127" s="96">
        <v>61700</v>
      </c>
      <c r="S127" s="96">
        <v>38300</v>
      </c>
      <c r="T127" s="104" t="s">
        <v>217</v>
      </c>
      <c r="U127" s="103">
        <v>1</v>
      </c>
      <c r="V127" s="103">
        <v>1</v>
      </c>
      <c r="W127" s="109">
        <v>192882</v>
      </c>
      <c r="X127" s="109">
        <v>1776528</v>
      </c>
      <c r="Y127" s="109"/>
      <c r="Z127" s="86"/>
      <c r="AA127" s="120" t="s">
        <v>36</v>
      </c>
      <c r="AB127" s="85" t="s">
        <v>218</v>
      </c>
    </row>
    <row r="128" spans="1:28" s="90" customFormat="1" ht="21.75" thickBot="1">
      <c r="A128" s="92"/>
      <c r="B128" s="212"/>
      <c r="C128" s="123"/>
      <c r="D128" s="123"/>
      <c r="G128" s="91"/>
      <c r="H128" s="91"/>
      <c r="K128" s="93" t="s">
        <v>96</v>
      </c>
      <c r="L128" s="93"/>
      <c r="M128" s="94">
        <v>1</v>
      </c>
      <c r="N128" s="111">
        <v>1</v>
      </c>
      <c r="O128" s="94">
        <v>0</v>
      </c>
      <c r="P128" s="94"/>
      <c r="Q128" s="95">
        <v>1</v>
      </c>
      <c r="R128" s="114">
        <v>61700</v>
      </c>
      <c r="S128" s="114">
        <v>38300</v>
      </c>
      <c r="T128" s="93" t="s">
        <v>94</v>
      </c>
      <c r="U128" s="95">
        <v>1</v>
      </c>
      <c r="V128" s="95">
        <v>1</v>
      </c>
      <c r="W128" s="124">
        <v>193428</v>
      </c>
      <c r="X128" s="124">
        <v>1789580</v>
      </c>
      <c r="Y128" s="124"/>
      <c r="Z128" s="92"/>
      <c r="AA128" s="169" t="s">
        <v>36</v>
      </c>
      <c r="AB128" s="90" t="s">
        <v>218</v>
      </c>
    </row>
    <row r="129" spans="1:30" s="547" customFormat="1" ht="21.75" thickBot="1">
      <c r="A129" s="519">
        <v>6</v>
      </c>
      <c r="B129" s="520" t="s">
        <v>219</v>
      </c>
      <c r="C129" s="531"/>
      <c r="D129" s="531"/>
      <c r="E129" s="531"/>
      <c r="F129" s="531"/>
      <c r="G129" s="522">
        <f>SUM(G130:G147)</f>
        <v>20</v>
      </c>
      <c r="H129" s="523">
        <v>61700</v>
      </c>
      <c r="I129" s="497"/>
      <c r="J129" s="531"/>
      <c r="K129" s="531"/>
      <c r="L129" s="545">
        <f>SUM(L130:L149)</f>
        <v>3</v>
      </c>
      <c r="M129" s="545">
        <f>SUM(M130:M149)</f>
        <v>2</v>
      </c>
      <c r="N129" s="545">
        <f>SUM(N130:N149)</f>
        <v>2</v>
      </c>
      <c r="O129" s="545">
        <f>SUM(O130:O149)</f>
        <v>0</v>
      </c>
      <c r="P129" s="545">
        <f>SUM(P130:P149)</f>
        <v>0</v>
      </c>
      <c r="Q129" s="524">
        <f>G129-L129+M129</f>
        <v>19</v>
      </c>
      <c r="R129" s="524">
        <f>SUM(R130:R149)</f>
        <v>1172300</v>
      </c>
      <c r="S129" s="524">
        <f>SUM(S130:S149)</f>
        <v>727700</v>
      </c>
      <c r="T129" s="531"/>
      <c r="U129" s="522">
        <f>SUM(U130:U149)</f>
        <v>2</v>
      </c>
      <c r="V129" s="524">
        <f>G129-L129+M129</f>
        <v>19</v>
      </c>
      <c r="W129" s="546"/>
      <c r="X129" s="546"/>
      <c r="Y129" s="546"/>
      <c r="Z129" s="546">
        <f>COUNTA(Z130:Z149)</f>
        <v>4</v>
      </c>
      <c r="AA129" s="546">
        <f>COUNTA(AA130:AA149)</f>
        <v>15</v>
      </c>
      <c r="AB129" s="525" t="s">
        <v>220</v>
      </c>
      <c r="AC129" s="525"/>
      <c r="AD129" s="525"/>
    </row>
    <row r="130" spans="1:30" s="100" customFormat="1">
      <c r="A130" s="662" t="s">
        <v>1171</v>
      </c>
      <c r="B130" s="662"/>
      <c r="C130" s="73"/>
      <c r="D130" s="100" t="s">
        <v>221</v>
      </c>
      <c r="E130" s="100" t="s">
        <v>222</v>
      </c>
      <c r="G130" s="89">
        <v>3</v>
      </c>
      <c r="H130" s="89">
        <v>61700</v>
      </c>
      <c r="L130" s="544"/>
      <c r="M130" s="544"/>
      <c r="N130" s="544"/>
      <c r="O130" s="544"/>
      <c r="Q130" s="83">
        <v>1</v>
      </c>
      <c r="R130" s="218">
        <v>61700</v>
      </c>
      <c r="S130" s="218">
        <v>38300</v>
      </c>
      <c r="T130" s="100" t="s">
        <v>223</v>
      </c>
      <c r="U130" s="83"/>
      <c r="V130" s="83">
        <v>1</v>
      </c>
      <c r="W130" s="55">
        <v>265608</v>
      </c>
      <c r="X130" s="55">
        <v>1587237</v>
      </c>
      <c r="Y130" s="55"/>
      <c r="Z130" s="87"/>
      <c r="AA130" s="88" t="s">
        <v>36</v>
      </c>
      <c r="AB130" s="100" t="s">
        <v>1184</v>
      </c>
    </row>
    <row r="131" spans="1:30" s="85" customFormat="1">
      <c r="A131" s="661" t="s">
        <v>1166</v>
      </c>
      <c r="B131" s="661"/>
      <c r="C131" s="53"/>
      <c r="G131" s="84"/>
      <c r="H131" s="84"/>
      <c r="L131" s="366"/>
      <c r="M131" s="366"/>
      <c r="N131" s="366"/>
      <c r="O131" s="366"/>
      <c r="Q131" s="51">
        <v>1</v>
      </c>
      <c r="R131" s="52">
        <v>61700</v>
      </c>
      <c r="S131" s="52">
        <v>38300</v>
      </c>
      <c r="T131" s="85" t="s">
        <v>224</v>
      </c>
      <c r="U131" s="51"/>
      <c r="V131" s="51">
        <v>1</v>
      </c>
      <c r="W131" s="54">
        <v>267079</v>
      </c>
      <c r="X131" s="54">
        <v>1585844</v>
      </c>
      <c r="Y131" s="54"/>
      <c r="Z131" s="86"/>
      <c r="AA131" s="120" t="s">
        <v>36</v>
      </c>
      <c r="AB131" s="85" t="s">
        <v>1182</v>
      </c>
    </row>
    <row r="132" spans="1:30" s="85" customFormat="1">
      <c r="A132" s="661" t="s">
        <v>1170</v>
      </c>
      <c r="B132" s="661"/>
      <c r="C132" s="53"/>
      <c r="G132" s="84"/>
      <c r="H132" s="84"/>
      <c r="L132" s="366"/>
      <c r="M132" s="366"/>
      <c r="N132" s="366"/>
      <c r="O132" s="366"/>
      <c r="Q132" s="51">
        <v>1</v>
      </c>
      <c r="R132" s="52">
        <v>61700</v>
      </c>
      <c r="S132" s="52">
        <v>38300</v>
      </c>
      <c r="T132" s="85" t="s">
        <v>224</v>
      </c>
      <c r="U132" s="51"/>
      <c r="V132" s="51">
        <v>1</v>
      </c>
      <c r="W132" s="54">
        <v>266901</v>
      </c>
      <c r="X132" s="54">
        <v>1585305</v>
      </c>
      <c r="Y132" s="54"/>
      <c r="Z132" s="86"/>
      <c r="AA132" s="120" t="s">
        <v>36</v>
      </c>
    </row>
    <row r="133" spans="1:30" s="85" customFormat="1">
      <c r="A133" s="661" t="s">
        <v>1167</v>
      </c>
      <c r="B133" s="661"/>
      <c r="C133" s="53"/>
      <c r="D133" s="85" t="s">
        <v>225</v>
      </c>
      <c r="E133" s="85" t="s">
        <v>226</v>
      </c>
      <c r="G133" s="84">
        <v>3</v>
      </c>
      <c r="H133" s="84">
        <v>61700</v>
      </c>
      <c r="L133" s="366"/>
      <c r="M133" s="366"/>
      <c r="N133" s="366"/>
      <c r="O133" s="366"/>
      <c r="Q133" s="51">
        <v>1</v>
      </c>
      <c r="R133" s="52">
        <v>61700</v>
      </c>
      <c r="S133" s="52">
        <v>38300</v>
      </c>
      <c r="T133" s="53" t="s">
        <v>227</v>
      </c>
      <c r="U133" s="51"/>
      <c r="V133" s="51">
        <v>1</v>
      </c>
      <c r="W133" s="54">
        <v>243556</v>
      </c>
      <c r="X133" s="54">
        <v>1601835</v>
      </c>
      <c r="Y133" s="54"/>
      <c r="Z133" s="120" t="s">
        <v>36</v>
      </c>
      <c r="AA133" s="120"/>
    </row>
    <row r="134" spans="1:30" s="85" customFormat="1">
      <c r="A134" s="661" t="s">
        <v>1168</v>
      </c>
      <c r="B134" s="661"/>
      <c r="C134" s="53"/>
      <c r="G134" s="84"/>
      <c r="H134" s="84"/>
      <c r="L134" s="366"/>
      <c r="M134" s="366"/>
      <c r="N134" s="366"/>
      <c r="O134" s="366"/>
      <c r="Q134" s="51">
        <v>1</v>
      </c>
      <c r="R134" s="52">
        <v>61700</v>
      </c>
      <c r="S134" s="52">
        <v>38300</v>
      </c>
      <c r="T134" s="53" t="s">
        <v>228</v>
      </c>
      <c r="U134" s="51"/>
      <c r="V134" s="51">
        <v>1</v>
      </c>
      <c r="W134" s="54">
        <v>241227</v>
      </c>
      <c r="X134" s="54">
        <v>1594279</v>
      </c>
      <c r="Y134" s="54"/>
      <c r="Z134" s="54"/>
      <c r="AA134" s="120" t="s">
        <v>36</v>
      </c>
    </row>
    <row r="135" spans="1:30" s="85" customFormat="1">
      <c r="A135" s="367"/>
      <c r="B135" s="76"/>
      <c r="C135" s="53"/>
      <c r="G135" s="84"/>
      <c r="H135" s="84"/>
      <c r="L135" s="366"/>
      <c r="M135" s="366"/>
      <c r="N135" s="366"/>
      <c r="O135" s="366"/>
      <c r="Q135" s="51">
        <v>1</v>
      </c>
      <c r="R135" s="52">
        <v>61700</v>
      </c>
      <c r="S135" s="52">
        <v>38300</v>
      </c>
      <c r="T135" s="53" t="s">
        <v>228</v>
      </c>
      <c r="U135" s="51"/>
      <c r="V135" s="51">
        <v>1</v>
      </c>
      <c r="W135" s="54">
        <v>242163</v>
      </c>
      <c r="X135" s="54">
        <v>1592591</v>
      </c>
      <c r="Y135" s="54"/>
      <c r="Z135" s="54"/>
      <c r="AA135" s="120" t="s">
        <v>36</v>
      </c>
    </row>
    <row r="136" spans="1:30" s="85" customFormat="1">
      <c r="A136" s="367"/>
      <c r="B136" s="76"/>
      <c r="C136" s="53"/>
      <c r="E136" s="85" t="s">
        <v>225</v>
      </c>
      <c r="G136" s="84">
        <v>3</v>
      </c>
      <c r="H136" s="84">
        <v>61700</v>
      </c>
      <c r="L136" s="366"/>
      <c r="M136" s="366"/>
      <c r="N136" s="366"/>
      <c r="O136" s="366"/>
      <c r="Q136" s="84">
        <v>1</v>
      </c>
      <c r="R136" s="52">
        <v>61700</v>
      </c>
      <c r="S136" s="52">
        <v>38300</v>
      </c>
      <c r="T136" s="53" t="s">
        <v>225</v>
      </c>
      <c r="U136" s="51"/>
      <c r="V136" s="51">
        <v>1</v>
      </c>
      <c r="W136" s="54">
        <v>252342</v>
      </c>
      <c r="X136" s="54">
        <v>1595733</v>
      </c>
      <c r="Y136" s="54"/>
      <c r="Z136" s="120" t="s">
        <v>36</v>
      </c>
      <c r="AA136" s="120"/>
    </row>
    <row r="137" spans="1:30" s="85" customFormat="1">
      <c r="A137" s="367"/>
      <c r="B137" s="76"/>
      <c r="C137" s="53"/>
      <c r="G137" s="84"/>
      <c r="H137" s="84"/>
      <c r="L137" s="366"/>
      <c r="M137" s="366"/>
      <c r="N137" s="366"/>
      <c r="O137" s="366"/>
      <c r="Q137" s="51">
        <v>1</v>
      </c>
      <c r="R137" s="52">
        <v>61700</v>
      </c>
      <c r="S137" s="52">
        <v>38300</v>
      </c>
      <c r="T137" s="53" t="s">
        <v>225</v>
      </c>
      <c r="U137" s="51"/>
      <c r="V137" s="51">
        <v>1</v>
      </c>
      <c r="W137" s="54">
        <v>252229</v>
      </c>
      <c r="X137" s="54">
        <v>1596129</v>
      </c>
      <c r="Y137" s="54"/>
      <c r="Z137" s="120" t="s">
        <v>36</v>
      </c>
      <c r="AA137" s="120"/>
    </row>
    <row r="138" spans="1:30" s="85" customFormat="1">
      <c r="A138" s="367"/>
      <c r="B138" s="76"/>
      <c r="C138" s="53"/>
      <c r="G138" s="84"/>
      <c r="H138" s="84"/>
      <c r="L138" s="366"/>
      <c r="M138" s="366"/>
      <c r="N138" s="366"/>
      <c r="O138" s="366"/>
      <c r="Q138" s="51">
        <v>1</v>
      </c>
      <c r="R138" s="52">
        <v>61700</v>
      </c>
      <c r="S138" s="52">
        <v>38300</v>
      </c>
      <c r="T138" s="53" t="s">
        <v>225</v>
      </c>
      <c r="U138" s="51"/>
      <c r="V138" s="51">
        <v>1</v>
      </c>
      <c r="W138" s="54">
        <v>252343</v>
      </c>
      <c r="X138" s="54">
        <v>1596383</v>
      </c>
      <c r="Y138" s="54"/>
      <c r="Z138" s="120" t="s">
        <v>36</v>
      </c>
      <c r="AA138" s="120"/>
    </row>
    <row r="139" spans="1:30" s="85" customFormat="1">
      <c r="A139" s="367"/>
      <c r="B139" s="76"/>
      <c r="C139" s="53"/>
      <c r="D139" s="85" t="s">
        <v>229</v>
      </c>
      <c r="E139" s="85" t="s">
        <v>230</v>
      </c>
      <c r="G139" s="84">
        <v>2</v>
      </c>
      <c r="H139" s="84">
        <v>61700</v>
      </c>
      <c r="L139" s="366"/>
      <c r="M139" s="366"/>
      <c r="N139" s="366"/>
      <c r="O139" s="366"/>
      <c r="Q139" s="51">
        <v>1</v>
      </c>
      <c r="R139" s="52">
        <v>61700</v>
      </c>
      <c r="S139" s="52">
        <v>38300</v>
      </c>
      <c r="T139" s="53" t="s">
        <v>230</v>
      </c>
      <c r="U139" s="51"/>
      <c r="V139" s="51">
        <v>1</v>
      </c>
      <c r="W139" s="54">
        <v>285907</v>
      </c>
      <c r="X139" s="54">
        <v>1590850</v>
      </c>
      <c r="Y139" s="54"/>
      <c r="Z139" s="86"/>
      <c r="AA139" s="120" t="s">
        <v>36</v>
      </c>
    </row>
    <row r="140" spans="1:30" s="85" customFormat="1">
      <c r="A140" s="367"/>
      <c r="B140" s="76"/>
      <c r="C140" s="53"/>
      <c r="G140" s="84"/>
      <c r="H140" s="84"/>
      <c r="L140" s="366"/>
      <c r="M140" s="366"/>
      <c r="N140" s="366"/>
      <c r="O140" s="366"/>
      <c r="Q140" s="51">
        <v>1</v>
      </c>
      <c r="R140" s="52">
        <v>61700</v>
      </c>
      <c r="S140" s="52">
        <v>38300</v>
      </c>
      <c r="T140" s="53" t="s">
        <v>230</v>
      </c>
      <c r="U140" s="51"/>
      <c r="V140" s="51">
        <v>1</v>
      </c>
      <c r="W140" s="54">
        <v>286004</v>
      </c>
      <c r="X140" s="54">
        <v>1591215</v>
      </c>
      <c r="Y140" s="54"/>
      <c r="Z140" s="86"/>
      <c r="AA140" s="120" t="s">
        <v>36</v>
      </c>
    </row>
    <row r="141" spans="1:30" s="85" customFormat="1">
      <c r="A141" s="367"/>
      <c r="B141" s="76"/>
      <c r="C141" s="53"/>
      <c r="D141" s="85" t="s">
        <v>231</v>
      </c>
      <c r="E141" s="85" t="s">
        <v>232</v>
      </c>
      <c r="G141" s="84">
        <v>1</v>
      </c>
      <c r="H141" s="84">
        <v>61700</v>
      </c>
      <c r="L141" s="366"/>
      <c r="M141" s="366"/>
      <c r="N141" s="366"/>
      <c r="O141" s="366"/>
      <c r="Q141" s="51">
        <v>1</v>
      </c>
      <c r="R141" s="52">
        <v>61700</v>
      </c>
      <c r="S141" s="52">
        <v>38300</v>
      </c>
      <c r="T141" s="53" t="s">
        <v>233</v>
      </c>
      <c r="U141" s="51"/>
      <c r="V141" s="51">
        <v>1</v>
      </c>
      <c r="W141" s="54">
        <v>244351</v>
      </c>
      <c r="X141" s="54">
        <v>1620942</v>
      </c>
      <c r="Y141" s="54"/>
      <c r="Z141" s="86"/>
      <c r="AA141" s="120" t="s">
        <v>36</v>
      </c>
    </row>
    <row r="142" spans="1:30" s="85" customFormat="1">
      <c r="A142" s="367"/>
      <c r="B142" s="76"/>
      <c r="C142" s="53"/>
      <c r="E142" s="85" t="s">
        <v>234</v>
      </c>
      <c r="G142" s="84">
        <v>1</v>
      </c>
      <c r="H142" s="84">
        <v>61700</v>
      </c>
      <c r="L142" s="366"/>
      <c r="M142" s="366"/>
      <c r="N142" s="366"/>
      <c r="O142" s="366"/>
      <c r="Q142" s="51">
        <v>1</v>
      </c>
      <c r="R142" s="52">
        <v>61700</v>
      </c>
      <c r="S142" s="52">
        <v>38300</v>
      </c>
      <c r="T142" s="53" t="s">
        <v>235</v>
      </c>
      <c r="U142" s="51"/>
      <c r="V142" s="51">
        <v>1</v>
      </c>
      <c r="W142" s="54">
        <v>251651</v>
      </c>
      <c r="X142" s="54">
        <v>1611061</v>
      </c>
      <c r="Y142" s="54"/>
      <c r="Z142" s="86"/>
      <c r="AA142" s="120" t="s">
        <v>36</v>
      </c>
    </row>
    <row r="143" spans="1:30" s="85" customFormat="1">
      <c r="A143" s="367"/>
      <c r="B143" s="76"/>
      <c r="C143" s="53"/>
      <c r="E143" s="85" t="s">
        <v>236</v>
      </c>
      <c r="G143" s="84">
        <v>1</v>
      </c>
      <c r="H143" s="84">
        <v>61700</v>
      </c>
      <c r="L143" s="366"/>
      <c r="M143" s="366"/>
      <c r="N143" s="366"/>
      <c r="O143" s="366"/>
      <c r="Q143" s="51">
        <v>1</v>
      </c>
      <c r="R143" s="52">
        <v>61700</v>
      </c>
      <c r="S143" s="52">
        <v>38300</v>
      </c>
      <c r="T143" s="53" t="s">
        <v>237</v>
      </c>
      <c r="U143" s="51"/>
      <c r="V143" s="51">
        <v>1</v>
      </c>
      <c r="W143" s="54">
        <v>250229</v>
      </c>
      <c r="X143" s="54">
        <v>1614265</v>
      </c>
      <c r="Y143" s="54"/>
      <c r="Z143" s="86"/>
      <c r="AA143" s="120" t="s">
        <v>36</v>
      </c>
    </row>
    <row r="144" spans="1:30">
      <c r="A144" s="367"/>
      <c r="B144" s="76"/>
      <c r="D144" s="53" t="s">
        <v>238</v>
      </c>
      <c r="E144" s="53" t="s">
        <v>239</v>
      </c>
      <c r="G144" s="51">
        <v>3</v>
      </c>
      <c r="H144" s="51">
        <v>61700</v>
      </c>
      <c r="J144" s="53" t="s">
        <v>238</v>
      </c>
      <c r="K144" s="104" t="s">
        <v>239</v>
      </c>
      <c r="L144" s="113">
        <v>3</v>
      </c>
      <c r="M144" s="110"/>
      <c r="N144" s="110"/>
      <c r="O144" s="110"/>
      <c r="P144" s="104"/>
      <c r="Q144" s="125">
        <v>0</v>
      </c>
      <c r="R144" s="96"/>
      <c r="S144" s="96"/>
      <c r="T144" s="104"/>
      <c r="U144" s="103"/>
      <c r="V144" s="125">
        <v>0</v>
      </c>
      <c r="Y144" s="86"/>
      <c r="Z144" s="86"/>
      <c r="AA144" s="120"/>
    </row>
    <row r="145" spans="1:30">
      <c r="A145" s="367"/>
      <c r="B145" s="76"/>
      <c r="D145" s="85" t="s">
        <v>240</v>
      </c>
      <c r="E145" s="85" t="s">
        <v>241</v>
      </c>
      <c r="F145" s="85"/>
      <c r="G145" s="84">
        <v>2</v>
      </c>
      <c r="H145" s="84">
        <v>61700</v>
      </c>
      <c r="I145" s="85"/>
      <c r="J145" s="85"/>
      <c r="K145" s="104"/>
      <c r="L145" s="110"/>
      <c r="M145" s="110"/>
      <c r="N145" s="110"/>
      <c r="O145" s="110"/>
      <c r="P145" s="104"/>
      <c r="Q145" s="103">
        <v>1</v>
      </c>
      <c r="R145" s="96">
        <v>61700</v>
      </c>
      <c r="S145" s="96">
        <v>38300</v>
      </c>
      <c r="T145" s="104" t="s">
        <v>242</v>
      </c>
      <c r="U145" s="103"/>
      <c r="V145" s="103">
        <v>1</v>
      </c>
      <c r="W145" s="54">
        <v>311772</v>
      </c>
      <c r="X145" s="54">
        <v>1642145</v>
      </c>
      <c r="Z145" s="86"/>
      <c r="AA145" s="120" t="s">
        <v>36</v>
      </c>
    </row>
    <row r="146" spans="1:30">
      <c r="A146" s="367"/>
      <c r="B146" s="76"/>
      <c r="K146" s="104"/>
      <c r="L146" s="110"/>
      <c r="M146" s="110"/>
      <c r="N146" s="110"/>
      <c r="O146" s="110"/>
      <c r="P146" s="104"/>
      <c r="Q146" s="103">
        <v>1</v>
      </c>
      <c r="R146" s="96">
        <v>61700</v>
      </c>
      <c r="S146" s="96">
        <v>38300</v>
      </c>
      <c r="T146" s="104" t="s">
        <v>242</v>
      </c>
      <c r="U146" s="103"/>
      <c r="V146" s="103">
        <v>1</v>
      </c>
      <c r="W146" s="54">
        <v>311541</v>
      </c>
      <c r="X146" s="54">
        <v>1642523</v>
      </c>
      <c r="Z146" s="86"/>
      <c r="AA146" s="120" t="s">
        <v>36</v>
      </c>
    </row>
    <row r="147" spans="1:30">
      <c r="A147" s="367"/>
      <c r="B147" s="76"/>
      <c r="E147" s="85" t="s">
        <v>234</v>
      </c>
      <c r="F147" s="85"/>
      <c r="G147" s="84">
        <v>1</v>
      </c>
      <c r="H147" s="84">
        <v>61700</v>
      </c>
      <c r="I147" s="379"/>
      <c r="J147" s="85"/>
      <c r="K147" s="104"/>
      <c r="L147" s="110"/>
      <c r="M147" s="110"/>
      <c r="N147" s="110"/>
      <c r="O147" s="110"/>
      <c r="P147" s="104"/>
      <c r="Q147" s="103">
        <v>1</v>
      </c>
      <c r="R147" s="96">
        <v>61700</v>
      </c>
      <c r="S147" s="96">
        <v>38300</v>
      </c>
      <c r="T147" s="104" t="s">
        <v>243</v>
      </c>
      <c r="U147" s="103"/>
      <c r="V147" s="103">
        <v>1</v>
      </c>
      <c r="W147" s="54">
        <v>326368</v>
      </c>
      <c r="X147" s="54">
        <v>1656779</v>
      </c>
      <c r="Z147" s="86"/>
      <c r="AA147" s="120" t="s">
        <v>36</v>
      </c>
    </row>
    <row r="148" spans="1:30">
      <c r="A148" s="367"/>
      <c r="B148" s="76"/>
      <c r="E148" s="85"/>
      <c r="F148" s="85"/>
      <c r="G148" s="84"/>
      <c r="H148" s="84"/>
      <c r="I148" s="379"/>
      <c r="J148" s="85" t="s">
        <v>244</v>
      </c>
      <c r="K148" s="104" t="s">
        <v>245</v>
      </c>
      <c r="L148" s="113"/>
      <c r="M148" s="113">
        <v>2</v>
      </c>
      <c r="N148" s="113">
        <v>2</v>
      </c>
      <c r="O148" s="110">
        <v>0</v>
      </c>
      <c r="P148" s="113"/>
      <c r="Q148" s="103">
        <v>1</v>
      </c>
      <c r="R148" s="96">
        <v>61700</v>
      </c>
      <c r="S148" s="96">
        <v>38300</v>
      </c>
      <c r="T148" s="104" t="s">
        <v>246</v>
      </c>
      <c r="U148" s="103">
        <v>1</v>
      </c>
      <c r="V148" s="103">
        <v>1</v>
      </c>
      <c r="W148" s="54">
        <v>294360</v>
      </c>
      <c r="X148" s="54">
        <v>1601227</v>
      </c>
      <c r="Z148" s="86"/>
      <c r="AA148" s="120" t="s">
        <v>36</v>
      </c>
    </row>
    <row r="149" spans="1:30" s="123" customFormat="1" ht="21.75" thickBot="1">
      <c r="A149" s="548"/>
      <c r="B149" s="509"/>
      <c r="G149" s="69"/>
      <c r="H149" s="69"/>
      <c r="I149" s="549"/>
      <c r="J149" s="90"/>
      <c r="K149" s="93"/>
      <c r="L149" s="93"/>
      <c r="M149" s="93"/>
      <c r="N149" s="93"/>
      <c r="O149" s="93"/>
      <c r="P149" s="93"/>
      <c r="Q149" s="95">
        <v>1</v>
      </c>
      <c r="R149" s="114">
        <v>61700</v>
      </c>
      <c r="S149" s="114">
        <v>38300</v>
      </c>
      <c r="T149" s="93" t="s">
        <v>246</v>
      </c>
      <c r="U149" s="95">
        <v>1</v>
      </c>
      <c r="V149" s="95">
        <v>1</v>
      </c>
      <c r="W149" s="102">
        <v>293003</v>
      </c>
      <c r="X149" s="102">
        <v>1602051</v>
      </c>
      <c r="Y149" s="102"/>
      <c r="Z149" s="102"/>
      <c r="AA149" s="169" t="s">
        <v>36</v>
      </c>
    </row>
    <row r="150" spans="1:30" s="497" customFormat="1" ht="21.75" thickBot="1">
      <c r="A150" s="519">
        <v>7</v>
      </c>
      <c r="B150" s="520" t="s">
        <v>247</v>
      </c>
      <c r="C150" s="531"/>
      <c r="D150" s="531"/>
      <c r="E150" s="531"/>
      <c r="F150" s="531"/>
      <c r="G150" s="560">
        <f>SUM(G151:G171)</f>
        <v>20</v>
      </c>
      <c r="H150" s="523">
        <v>61700</v>
      </c>
      <c r="I150" s="561"/>
      <c r="J150" s="531"/>
      <c r="K150" s="531"/>
      <c r="L150" s="545">
        <f>SUM(L151:L171)</f>
        <v>0</v>
      </c>
      <c r="M150" s="545">
        <f>SUM(M151:M171)</f>
        <v>1</v>
      </c>
      <c r="N150" s="545">
        <f>SUM(N151:N171)</f>
        <v>0</v>
      </c>
      <c r="O150" s="545">
        <f>SUM(O151:O171)</f>
        <v>1</v>
      </c>
      <c r="P150" s="545">
        <f>SUM(P151:P171)</f>
        <v>0</v>
      </c>
      <c r="Q150" s="560">
        <f>G150-L150+M150</f>
        <v>21</v>
      </c>
      <c r="R150" s="545">
        <f>SUM(R151:R171)</f>
        <v>1295700</v>
      </c>
      <c r="S150" s="545">
        <f>SUM(S151:S171)</f>
        <v>804300</v>
      </c>
      <c r="T150" s="531"/>
      <c r="U150" s="560">
        <f>SUM(U151:U171)</f>
        <v>1</v>
      </c>
      <c r="V150" s="560">
        <f>G150-L150+M150</f>
        <v>21</v>
      </c>
      <c r="W150" s="562"/>
      <c r="X150" s="562"/>
      <c r="Y150" s="562"/>
      <c r="Z150" s="526">
        <f>COUNTA(Z151:Z171)</f>
        <v>0</v>
      </c>
      <c r="AA150" s="562">
        <f>COUNTA(AA151:AA171)</f>
        <v>21</v>
      </c>
      <c r="AB150" s="562" t="s">
        <v>248</v>
      </c>
      <c r="AC150" s="562"/>
      <c r="AD150" s="562"/>
    </row>
    <row r="151" spans="1:30" s="73" customFormat="1">
      <c r="A151" s="662" t="s">
        <v>1171</v>
      </c>
      <c r="B151" s="662"/>
      <c r="C151" s="550"/>
      <c r="D151" s="678" t="s">
        <v>249</v>
      </c>
      <c r="E151" s="551" t="s">
        <v>250</v>
      </c>
      <c r="F151" s="552"/>
      <c r="G151" s="553">
        <v>1</v>
      </c>
      <c r="H151" s="554">
        <v>61700</v>
      </c>
      <c r="I151" s="555"/>
      <c r="J151" s="556" t="s">
        <v>154</v>
      </c>
      <c r="K151" s="551"/>
      <c r="L151" s="557"/>
      <c r="M151" s="557"/>
      <c r="N151" s="557">
        <v>0</v>
      </c>
      <c r="O151" s="557">
        <v>0</v>
      </c>
      <c r="P151" s="558"/>
      <c r="Q151" s="158">
        <v>1</v>
      </c>
      <c r="R151" s="559">
        <v>61700</v>
      </c>
      <c r="S151" s="559">
        <v>38300</v>
      </c>
      <c r="T151" s="552" t="s">
        <v>251</v>
      </c>
      <c r="U151" s="158"/>
      <c r="V151" s="158">
        <v>1</v>
      </c>
      <c r="W151" s="140" t="s">
        <v>252</v>
      </c>
      <c r="X151" s="140" t="s">
        <v>253</v>
      </c>
      <c r="Y151" s="140"/>
      <c r="Z151" s="140"/>
      <c r="AA151" s="141" t="s">
        <v>36</v>
      </c>
      <c r="AB151" s="73" t="s">
        <v>254</v>
      </c>
    </row>
    <row r="152" spans="1:30">
      <c r="A152" s="661" t="s">
        <v>1166</v>
      </c>
      <c r="B152" s="661"/>
      <c r="C152" s="380"/>
      <c r="D152" s="678"/>
      <c r="E152" s="153" t="s">
        <v>255</v>
      </c>
      <c r="F152" s="138"/>
      <c r="G152" s="154">
        <v>2</v>
      </c>
      <c r="H152" s="381">
        <v>61700</v>
      </c>
      <c r="I152" s="155"/>
      <c r="J152" s="382"/>
      <c r="K152" s="383" t="s">
        <v>255</v>
      </c>
      <c r="L152" s="384"/>
      <c r="M152" s="384">
        <v>1</v>
      </c>
      <c r="N152" s="384">
        <v>0</v>
      </c>
      <c r="O152" s="384">
        <v>1</v>
      </c>
      <c r="P152" s="384"/>
      <c r="Q152" s="136">
        <v>1</v>
      </c>
      <c r="R152" s="96">
        <v>61700</v>
      </c>
      <c r="S152" s="96">
        <v>38300</v>
      </c>
      <c r="T152" s="145" t="s">
        <v>255</v>
      </c>
      <c r="U152" s="146">
        <v>1</v>
      </c>
      <c r="V152" s="136">
        <v>1</v>
      </c>
      <c r="W152" s="139" t="s">
        <v>256</v>
      </c>
      <c r="X152" s="139" t="s">
        <v>257</v>
      </c>
      <c r="Y152" s="139"/>
      <c r="Z152" s="139"/>
      <c r="AA152" s="147" t="s">
        <v>36</v>
      </c>
      <c r="AB152" s="53" t="s">
        <v>258</v>
      </c>
    </row>
    <row r="153" spans="1:30">
      <c r="A153" s="661" t="s">
        <v>1170</v>
      </c>
      <c r="B153" s="661"/>
      <c r="C153" s="380"/>
      <c r="D153" s="385"/>
      <c r="E153" s="153"/>
      <c r="F153" s="138"/>
      <c r="G153" s="154"/>
      <c r="I153" s="380"/>
      <c r="J153" s="382"/>
      <c r="K153" s="383"/>
      <c r="L153" s="383"/>
      <c r="M153" s="383"/>
      <c r="N153" s="383"/>
      <c r="O153" s="383"/>
      <c r="P153" s="383"/>
      <c r="Q153" s="136">
        <v>1</v>
      </c>
      <c r="R153" s="96">
        <v>61700</v>
      </c>
      <c r="S153" s="96">
        <v>38300</v>
      </c>
      <c r="T153" s="138" t="s">
        <v>259</v>
      </c>
      <c r="U153" s="146"/>
      <c r="V153" s="136">
        <v>1</v>
      </c>
      <c r="W153" s="139" t="s">
        <v>260</v>
      </c>
      <c r="X153" s="139" t="s">
        <v>261</v>
      </c>
      <c r="Y153" s="139"/>
      <c r="Z153" s="139"/>
      <c r="AA153" s="147" t="s">
        <v>36</v>
      </c>
      <c r="AB153" s="85" t="s">
        <v>1184</v>
      </c>
    </row>
    <row r="154" spans="1:30">
      <c r="A154" s="661" t="s">
        <v>1167</v>
      </c>
      <c r="B154" s="661"/>
      <c r="C154" s="380"/>
      <c r="D154" s="385"/>
      <c r="E154" s="153"/>
      <c r="F154" s="138"/>
      <c r="G154" s="154"/>
      <c r="I154" s="380"/>
      <c r="J154" s="386"/>
      <c r="K154" s="383"/>
      <c r="L154" s="383"/>
      <c r="M154" s="383"/>
      <c r="N154" s="383"/>
      <c r="O154" s="383"/>
      <c r="P154" s="383"/>
      <c r="Q154" s="136">
        <v>1</v>
      </c>
      <c r="R154" s="96">
        <v>61700</v>
      </c>
      <c r="S154" s="96">
        <v>38300</v>
      </c>
      <c r="T154" s="138" t="s">
        <v>262</v>
      </c>
      <c r="U154" s="146"/>
      <c r="V154" s="136">
        <v>1</v>
      </c>
      <c r="W154" s="139" t="s">
        <v>263</v>
      </c>
      <c r="X154" s="139" t="s">
        <v>264</v>
      </c>
      <c r="Y154" s="139"/>
      <c r="Z154" s="139"/>
      <c r="AA154" s="147" t="s">
        <v>36</v>
      </c>
      <c r="AB154" s="85" t="s">
        <v>1182</v>
      </c>
    </row>
    <row r="155" spans="1:30">
      <c r="A155" s="661" t="s">
        <v>1168</v>
      </c>
      <c r="B155" s="661"/>
      <c r="C155" s="380"/>
      <c r="D155" s="387" t="s">
        <v>265</v>
      </c>
      <c r="E155" s="153" t="s">
        <v>266</v>
      </c>
      <c r="F155" s="138"/>
      <c r="G155" s="154">
        <v>1</v>
      </c>
      <c r="H155" s="381">
        <v>61700</v>
      </c>
      <c r="I155" s="155"/>
      <c r="J155" s="387"/>
      <c r="K155" s="153"/>
      <c r="L155" s="157"/>
      <c r="M155" s="157"/>
      <c r="N155" s="157"/>
      <c r="O155" s="157"/>
      <c r="P155" s="157"/>
      <c r="Q155" s="136">
        <v>1</v>
      </c>
      <c r="R155" s="137">
        <v>61700</v>
      </c>
      <c r="S155" s="137">
        <v>38300</v>
      </c>
      <c r="T155" s="138" t="s">
        <v>267</v>
      </c>
      <c r="U155" s="136"/>
      <c r="V155" s="136">
        <v>1</v>
      </c>
      <c r="W155" s="139" t="s">
        <v>268</v>
      </c>
      <c r="X155" s="139" t="s">
        <v>269</v>
      </c>
      <c r="Y155" s="139"/>
      <c r="Z155" s="139"/>
      <c r="AA155" s="147" t="s">
        <v>36</v>
      </c>
    </row>
    <row r="156" spans="1:30">
      <c r="A156" s="367"/>
      <c r="B156" s="76"/>
      <c r="C156" s="380"/>
      <c r="D156" s="156" t="s">
        <v>270</v>
      </c>
      <c r="E156" s="153" t="s">
        <v>271</v>
      </c>
      <c r="F156" s="138"/>
      <c r="G156" s="154">
        <v>1</v>
      </c>
      <c r="H156" s="381">
        <v>61700</v>
      </c>
      <c r="I156" s="155"/>
      <c r="J156" s="156"/>
      <c r="K156" s="153"/>
      <c r="L156" s="157"/>
      <c r="M156" s="157"/>
      <c r="N156" s="157"/>
      <c r="O156" s="157"/>
      <c r="P156" s="157"/>
      <c r="Q156" s="136">
        <v>1</v>
      </c>
      <c r="R156" s="137">
        <v>61700</v>
      </c>
      <c r="S156" s="137">
        <v>38300</v>
      </c>
      <c r="T156" s="138" t="s">
        <v>35</v>
      </c>
      <c r="U156" s="136"/>
      <c r="V156" s="136">
        <v>1</v>
      </c>
      <c r="W156" s="139" t="s">
        <v>272</v>
      </c>
      <c r="X156" s="139" t="s">
        <v>273</v>
      </c>
      <c r="Y156" s="139"/>
      <c r="Z156" s="139"/>
      <c r="AA156" s="147" t="s">
        <v>36</v>
      </c>
    </row>
    <row r="157" spans="1:30">
      <c r="A157" s="367"/>
      <c r="B157" s="76"/>
      <c r="C157" s="380"/>
      <c r="D157" s="156"/>
      <c r="E157" s="153" t="s">
        <v>274</v>
      </c>
      <c r="F157" s="138"/>
      <c r="G157" s="154">
        <v>1</v>
      </c>
      <c r="H157" s="381">
        <v>61700</v>
      </c>
      <c r="I157" s="155"/>
      <c r="J157" s="156"/>
      <c r="K157" s="153"/>
      <c r="L157" s="157"/>
      <c r="M157" s="157"/>
      <c r="N157" s="157"/>
      <c r="O157" s="157"/>
      <c r="P157" s="157"/>
      <c r="Q157" s="136">
        <v>1</v>
      </c>
      <c r="R157" s="137">
        <v>61700</v>
      </c>
      <c r="S157" s="137">
        <v>38300</v>
      </c>
      <c r="T157" s="138" t="s">
        <v>275</v>
      </c>
      <c r="U157" s="136"/>
      <c r="V157" s="136">
        <v>1</v>
      </c>
      <c r="W157" s="139" t="s">
        <v>276</v>
      </c>
      <c r="X157" s="139" t="s">
        <v>277</v>
      </c>
      <c r="Y157" s="139"/>
      <c r="Z157" s="139"/>
      <c r="AA157" s="147" t="s">
        <v>36</v>
      </c>
    </row>
    <row r="158" spans="1:30">
      <c r="A158" s="367"/>
      <c r="B158" s="76"/>
      <c r="C158" s="380"/>
      <c r="D158" s="387" t="s">
        <v>278</v>
      </c>
      <c r="E158" s="153" t="s">
        <v>279</v>
      </c>
      <c r="F158" s="138"/>
      <c r="G158" s="154">
        <v>1</v>
      </c>
      <c r="H158" s="381">
        <v>61700</v>
      </c>
      <c r="I158" s="155"/>
      <c r="J158" s="387"/>
      <c r="K158" s="153"/>
      <c r="L158" s="157"/>
      <c r="M158" s="157"/>
      <c r="N158" s="157"/>
      <c r="O158" s="157"/>
      <c r="P158" s="157"/>
      <c r="Q158" s="136">
        <v>1</v>
      </c>
      <c r="R158" s="137">
        <v>61700</v>
      </c>
      <c r="S158" s="137">
        <v>38300</v>
      </c>
      <c r="T158" s="138" t="s">
        <v>280</v>
      </c>
      <c r="U158" s="136"/>
      <c r="V158" s="136">
        <v>1</v>
      </c>
      <c r="W158" s="139" t="s">
        <v>281</v>
      </c>
      <c r="X158" s="139" t="s">
        <v>282</v>
      </c>
      <c r="Y158" s="139"/>
      <c r="Z158" s="139"/>
      <c r="AA158" s="147" t="s">
        <v>36</v>
      </c>
    </row>
    <row r="159" spans="1:30">
      <c r="A159" s="367"/>
      <c r="B159" s="76"/>
      <c r="C159" s="380"/>
      <c r="D159" s="387" t="s">
        <v>283</v>
      </c>
      <c r="E159" s="153" t="s">
        <v>284</v>
      </c>
      <c r="F159" s="138"/>
      <c r="G159" s="154">
        <v>1</v>
      </c>
      <c r="H159" s="381">
        <v>61700</v>
      </c>
      <c r="I159" s="155"/>
      <c r="J159" s="387"/>
      <c r="K159" s="153"/>
      <c r="L159" s="157"/>
      <c r="M159" s="157"/>
      <c r="N159" s="157"/>
      <c r="O159" s="157"/>
      <c r="P159" s="157"/>
      <c r="Q159" s="136">
        <v>1</v>
      </c>
      <c r="R159" s="137">
        <v>61700</v>
      </c>
      <c r="S159" s="137">
        <v>38300</v>
      </c>
      <c r="T159" s="138" t="s">
        <v>285</v>
      </c>
      <c r="U159" s="136"/>
      <c r="V159" s="136">
        <v>1</v>
      </c>
      <c r="W159" s="139" t="s">
        <v>286</v>
      </c>
      <c r="X159" s="139" t="s">
        <v>287</v>
      </c>
      <c r="Y159" s="139"/>
      <c r="Z159" s="139"/>
      <c r="AA159" s="147" t="s">
        <v>36</v>
      </c>
    </row>
    <row r="160" spans="1:30">
      <c r="A160" s="367"/>
      <c r="B160" s="76"/>
      <c r="C160" s="380"/>
      <c r="D160" s="387" t="s">
        <v>288</v>
      </c>
      <c r="E160" s="153" t="s">
        <v>289</v>
      </c>
      <c r="F160" s="138"/>
      <c r="G160" s="154">
        <v>1</v>
      </c>
      <c r="H160" s="381">
        <v>61700</v>
      </c>
      <c r="I160" s="155"/>
      <c r="J160" s="387"/>
      <c r="K160" s="153"/>
      <c r="L160" s="157"/>
      <c r="M160" s="157"/>
      <c r="N160" s="157"/>
      <c r="O160" s="157"/>
      <c r="P160" s="157"/>
      <c r="Q160" s="136">
        <v>1</v>
      </c>
      <c r="R160" s="137">
        <v>61700</v>
      </c>
      <c r="S160" s="137">
        <v>38300</v>
      </c>
      <c r="T160" s="138" t="s">
        <v>290</v>
      </c>
      <c r="U160" s="136"/>
      <c r="V160" s="136">
        <v>1</v>
      </c>
      <c r="W160" s="139" t="s">
        <v>291</v>
      </c>
      <c r="X160" s="139" t="s">
        <v>292</v>
      </c>
      <c r="Y160" s="139"/>
      <c r="Z160" s="139"/>
      <c r="AA160" s="147" t="s">
        <v>36</v>
      </c>
    </row>
    <row r="161" spans="1:30">
      <c r="A161" s="367"/>
      <c r="B161" s="76"/>
      <c r="C161" s="380"/>
      <c r="D161" s="387"/>
      <c r="E161" s="153" t="s">
        <v>293</v>
      </c>
      <c r="F161" s="138"/>
      <c r="G161" s="154">
        <v>1</v>
      </c>
      <c r="H161" s="381">
        <v>61700</v>
      </c>
      <c r="I161" s="155"/>
      <c r="J161" s="387"/>
      <c r="K161" s="153"/>
      <c r="L161" s="157"/>
      <c r="M161" s="157"/>
      <c r="N161" s="157"/>
      <c r="O161" s="157"/>
      <c r="P161" s="157"/>
      <c r="Q161" s="136">
        <v>1</v>
      </c>
      <c r="R161" s="137">
        <v>61700</v>
      </c>
      <c r="S161" s="137">
        <v>38300</v>
      </c>
      <c r="T161" s="138" t="s">
        <v>294</v>
      </c>
      <c r="U161" s="136"/>
      <c r="V161" s="136">
        <v>1</v>
      </c>
      <c r="W161" s="139" t="s">
        <v>295</v>
      </c>
      <c r="X161" s="139" t="s">
        <v>296</v>
      </c>
      <c r="Y161" s="139"/>
      <c r="Z161" s="139"/>
      <c r="AA161" s="147" t="s">
        <v>36</v>
      </c>
    </row>
    <row r="162" spans="1:30">
      <c r="A162" s="367"/>
      <c r="B162" s="76"/>
      <c r="C162" s="380"/>
      <c r="D162" s="678" t="s">
        <v>297</v>
      </c>
      <c r="E162" s="153" t="s">
        <v>297</v>
      </c>
      <c r="F162" s="138"/>
      <c r="G162" s="154">
        <v>1</v>
      </c>
      <c r="H162" s="381">
        <v>61700</v>
      </c>
      <c r="I162" s="155"/>
      <c r="J162" s="156"/>
      <c r="K162" s="153"/>
      <c r="L162" s="157"/>
      <c r="M162" s="157"/>
      <c r="N162" s="157"/>
      <c r="O162" s="157"/>
      <c r="P162" s="157"/>
      <c r="Q162" s="136">
        <v>1</v>
      </c>
      <c r="R162" s="137">
        <v>61700</v>
      </c>
      <c r="S162" s="137">
        <v>38300</v>
      </c>
      <c r="T162" s="138" t="s">
        <v>298</v>
      </c>
      <c r="U162" s="136"/>
      <c r="V162" s="136">
        <v>1</v>
      </c>
      <c r="W162" s="139" t="s">
        <v>299</v>
      </c>
      <c r="X162" s="139" t="s">
        <v>300</v>
      </c>
      <c r="Y162" s="139"/>
      <c r="Z162" s="139"/>
      <c r="AA162" s="147" t="s">
        <v>36</v>
      </c>
    </row>
    <row r="163" spans="1:30">
      <c r="A163" s="367"/>
      <c r="B163" s="76"/>
      <c r="C163" s="380"/>
      <c r="D163" s="678"/>
      <c r="E163" s="153" t="s">
        <v>301</v>
      </c>
      <c r="F163" s="138"/>
      <c r="G163" s="154">
        <v>1</v>
      </c>
      <c r="H163" s="381">
        <v>61700</v>
      </c>
      <c r="I163" s="155"/>
      <c r="J163" s="156"/>
      <c r="K163" s="153"/>
      <c r="L163" s="157"/>
      <c r="M163" s="157"/>
      <c r="N163" s="157"/>
      <c r="O163" s="157"/>
      <c r="P163" s="157"/>
      <c r="Q163" s="136">
        <v>1</v>
      </c>
      <c r="R163" s="137">
        <v>61700</v>
      </c>
      <c r="S163" s="137">
        <v>38300</v>
      </c>
      <c r="T163" s="138" t="s">
        <v>302</v>
      </c>
      <c r="U163" s="136"/>
      <c r="V163" s="136">
        <v>1</v>
      </c>
      <c r="W163" s="139" t="s">
        <v>303</v>
      </c>
      <c r="X163" s="139" t="s">
        <v>304</v>
      </c>
      <c r="Y163" s="139"/>
      <c r="Z163" s="139"/>
      <c r="AA163" s="147" t="s">
        <v>36</v>
      </c>
    </row>
    <row r="164" spans="1:30">
      <c r="A164" s="367"/>
      <c r="B164" s="76"/>
      <c r="C164" s="380"/>
      <c r="D164" s="387" t="s">
        <v>305</v>
      </c>
      <c r="E164" s="153" t="s">
        <v>306</v>
      </c>
      <c r="F164" s="138"/>
      <c r="G164" s="154">
        <v>1</v>
      </c>
      <c r="H164" s="381">
        <v>61700</v>
      </c>
      <c r="I164" s="155"/>
      <c r="J164" s="387"/>
      <c r="K164" s="153"/>
      <c r="L164" s="157"/>
      <c r="M164" s="157"/>
      <c r="N164" s="157"/>
      <c r="O164" s="157"/>
      <c r="P164" s="157"/>
      <c r="Q164" s="136">
        <v>1</v>
      </c>
      <c r="R164" s="137">
        <v>61700</v>
      </c>
      <c r="S164" s="137">
        <v>38300</v>
      </c>
      <c r="T164" s="138" t="s">
        <v>307</v>
      </c>
      <c r="U164" s="136"/>
      <c r="V164" s="136">
        <v>1</v>
      </c>
      <c r="W164" s="139" t="s">
        <v>308</v>
      </c>
      <c r="X164" s="139" t="s">
        <v>309</v>
      </c>
      <c r="Y164" s="139"/>
      <c r="Z164" s="139"/>
      <c r="AA164" s="147" t="s">
        <v>36</v>
      </c>
    </row>
    <row r="165" spans="1:30">
      <c r="A165" s="367"/>
      <c r="B165" s="76"/>
      <c r="C165" s="380"/>
      <c r="D165" s="156" t="s">
        <v>310</v>
      </c>
      <c r="E165" s="153" t="s">
        <v>311</v>
      </c>
      <c r="F165" s="138"/>
      <c r="G165" s="154">
        <v>1</v>
      </c>
      <c r="H165" s="381">
        <v>61700</v>
      </c>
      <c r="I165" s="155"/>
      <c r="J165" s="156"/>
      <c r="K165" s="153"/>
      <c r="L165" s="157"/>
      <c r="M165" s="157"/>
      <c r="N165" s="157"/>
      <c r="O165" s="157"/>
      <c r="P165" s="157"/>
      <c r="Q165" s="136">
        <v>1</v>
      </c>
      <c r="R165" s="137">
        <v>61700</v>
      </c>
      <c r="S165" s="137">
        <v>38300</v>
      </c>
      <c r="T165" s="138" t="s">
        <v>135</v>
      </c>
      <c r="U165" s="136"/>
      <c r="V165" s="136">
        <v>1</v>
      </c>
      <c r="W165" s="139" t="s">
        <v>312</v>
      </c>
      <c r="X165" s="139" t="s">
        <v>313</v>
      </c>
      <c r="Y165" s="139"/>
      <c r="Z165" s="139"/>
      <c r="AA165" s="147" t="s">
        <v>36</v>
      </c>
    </row>
    <row r="166" spans="1:30">
      <c r="A166" s="367"/>
      <c r="B166" s="76"/>
      <c r="C166" s="380"/>
      <c r="D166" s="156"/>
      <c r="E166" s="153" t="s">
        <v>314</v>
      </c>
      <c r="F166" s="138"/>
      <c r="G166" s="154">
        <v>1</v>
      </c>
      <c r="H166" s="381">
        <v>61700</v>
      </c>
      <c r="I166" s="155"/>
      <c r="J166" s="156"/>
      <c r="K166" s="153"/>
      <c r="L166" s="157"/>
      <c r="M166" s="157"/>
      <c r="N166" s="157"/>
      <c r="O166" s="157"/>
      <c r="P166" s="157"/>
      <c r="Q166" s="136">
        <v>1</v>
      </c>
      <c r="R166" s="137">
        <v>61700</v>
      </c>
      <c r="S166" s="137">
        <v>38300</v>
      </c>
      <c r="T166" s="138" t="s">
        <v>298</v>
      </c>
      <c r="U166" s="136"/>
      <c r="V166" s="136">
        <v>1</v>
      </c>
      <c r="W166" s="139" t="s">
        <v>315</v>
      </c>
      <c r="X166" s="139" t="s">
        <v>316</v>
      </c>
      <c r="Y166" s="139"/>
      <c r="Z166" s="139"/>
      <c r="AA166" s="147" t="s">
        <v>36</v>
      </c>
    </row>
    <row r="167" spans="1:30">
      <c r="A167" s="367"/>
      <c r="B167" s="76"/>
      <c r="C167" s="380"/>
      <c r="D167" s="156"/>
      <c r="E167" s="153" t="s">
        <v>310</v>
      </c>
      <c r="F167" s="138"/>
      <c r="G167" s="154">
        <v>1</v>
      </c>
      <c r="H167" s="381">
        <v>61700</v>
      </c>
      <c r="I167" s="155"/>
      <c r="J167" s="156"/>
      <c r="K167" s="153"/>
      <c r="L167" s="157"/>
      <c r="M167" s="157"/>
      <c r="N167" s="157"/>
      <c r="O167" s="157"/>
      <c r="P167" s="157"/>
      <c r="Q167" s="136">
        <v>1</v>
      </c>
      <c r="R167" s="137">
        <v>61700</v>
      </c>
      <c r="S167" s="137">
        <v>38300</v>
      </c>
      <c r="T167" s="138" t="s">
        <v>177</v>
      </c>
      <c r="U167" s="136"/>
      <c r="V167" s="136">
        <v>1</v>
      </c>
      <c r="W167" s="139" t="s">
        <v>303</v>
      </c>
      <c r="X167" s="139" t="s">
        <v>304</v>
      </c>
      <c r="Y167" s="139"/>
      <c r="Z167" s="139"/>
      <c r="AA167" s="147" t="s">
        <v>36</v>
      </c>
    </row>
    <row r="168" spans="1:30">
      <c r="A168" s="367"/>
      <c r="B168" s="76"/>
      <c r="C168" s="380"/>
      <c r="D168" s="156" t="s">
        <v>317</v>
      </c>
      <c r="E168" s="153" t="s">
        <v>318</v>
      </c>
      <c r="F168" s="138"/>
      <c r="G168" s="154">
        <v>1</v>
      </c>
      <c r="H168" s="381">
        <v>61700</v>
      </c>
      <c r="I168" s="155"/>
      <c r="J168" s="156"/>
      <c r="K168" s="153"/>
      <c r="L168" s="157"/>
      <c r="M168" s="157"/>
      <c r="N168" s="157"/>
      <c r="O168" s="157"/>
      <c r="P168" s="157"/>
      <c r="Q168" s="136">
        <v>1</v>
      </c>
      <c r="R168" s="137">
        <v>61700</v>
      </c>
      <c r="S168" s="137">
        <v>38300</v>
      </c>
      <c r="T168" s="138" t="s">
        <v>319</v>
      </c>
      <c r="U168" s="136"/>
      <c r="V168" s="136">
        <v>1</v>
      </c>
      <c r="W168" s="139" t="s">
        <v>320</v>
      </c>
      <c r="X168" s="139" t="s">
        <v>321</v>
      </c>
      <c r="Y168" s="139"/>
      <c r="Z168" s="139"/>
      <c r="AA168" s="147" t="s">
        <v>36</v>
      </c>
    </row>
    <row r="169" spans="1:30">
      <c r="A169" s="367"/>
      <c r="B169" s="76"/>
      <c r="C169" s="380"/>
      <c r="D169" s="156"/>
      <c r="E169" s="153" t="s">
        <v>322</v>
      </c>
      <c r="F169" s="138"/>
      <c r="G169" s="154">
        <v>1</v>
      </c>
      <c r="H169" s="381">
        <v>61700</v>
      </c>
      <c r="I169" s="155"/>
      <c r="J169" s="156"/>
      <c r="K169" s="153"/>
      <c r="L169" s="157"/>
      <c r="M169" s="157"/>
      <c r="N169" s="157"/>
      <c r="O169" s="157"/>
      <c r="P169" s="157"/>
      <c r="Q169" s="136">
        <v>1</v>
      </c>
      <c r="R169" s="137">
        <v>61700</v>
      </c>
      <c r="S169" s="137">
        <v>38300</v>
      </c>
      <c r="T169" s="138" t="s">
        <v>323</v>
      </c>
      <c r="U169" s="136"/>
      <c r="V169" s="136">
        <v>1</v>
      </c>
      <c r="W169" s="139" t="s">
        <v>324</v>
      </c>
      <c r="X169" s="139" t="s">
        <v>325</v>
      </c>
      <c r="Y169" s="139"/>
      <c r="Z169" s="139"/>
      <c r="AA169" s="147" t="s">
        <v>36</v>
      </c>
    </row>
    <row r="170" spans="1:30">
      <c r="A170" s="367"/>
      <c r="B170" s="76"/>
      <c r="C170" s="380"/>
      <c r="D170" s="156"/>
      <c r="E170" s="153" t="s">
        <v>326</v>
      </c>
      <c r="F170" s="138"/>
      <c r="G170" s="154">
        <v>1</v>
      </c>
      <c r="H170" s="381">
        <v>61700</v>
      </c>
      <c r="I170" s="155"/>
      <c r="J170" s="156"/>
      <c r="K170" s="153"/>
      <c r="L170" s="157"/>
      <c r="M170" s="157"/>
      <c r="N170" s="157"/>
      <c r="O170" s="157"/>
      <c r="P170" s="157"/>
      <c r="Q170" s="136">
        <v>1</v>
      </c>
      <c r="R170" s="137">
        <v>61700</v>
      </c>
      <c r="S170" s="137">
        <v>38300</v>
      </c>
      <c r="T170" s="138" t="s">
        <v>327</v>
      </c>
      <c r="U170" s="136"/>
      <c r="V170" s="136">
        <v>1</v>
      </c>
      <c r="W170" s="139" t="s">
        <v>328</v>
      </c>
      <c r="X170" s="139" t="s">
        <v>329</v>
      </c>
      <c r="Y170" s="139"/>
      <c r="Z170" s="139"/>
      <c r="AA170" s="147" t="s">
        <v>36</v>
      </c>
    </row>
    <row r="171" spans="1:30" s="123" customFormat="1" ht="21.75" thickBot="1">
      <c r="A171" s="548"/>
      <c r="B171" s="509"/>
      <c r="C171" s="563"/>
      <c r="D171" s="148" t="s">
        <v>330</v>
      </c>
      <c r="E171" s="142" t="s">
        <v>331</v>
      </c>
      <c r="F171" s="143"/>
      <c r="G171" s="144">
        <v>1</v>
      </c>
      <c r="H171" s="564">
        <v>61700</v>
      </c>
      <c r="I171" s="565"/>
      <c r="J171" s="148"/>
      <c r="K171" s="142"/>
      <c r="L171" s="149"/>
      <c r="M171" s="149"/>
      <c r="N171" s="149"/>
      <c r="O171" s="149"/>
      <c r="P171" s="149"/>
      <c r="Q171" s="152">
        <v>1</v>
      </c>
      <c r="R171" s="150">
        <v>61700</v>
      </c>
      <c r="S171" s="150">
        <v>38300</v>
      </c>
      <c r="T171" s="143" t="s">
        <v>332</v>
      </c>
      <c r="U171" s="152"/>
      <c r="V171" s="152">
        <v>1</v>
      </c>
      <c r="W171" s="151" t="s">
        <v>295</v>
      </c>
      <c r="X171" s="151" t="s">
        <v>333</v>
      </c>
      <c r="Y171" s="151"/>
      <c r="Z171" s="151"/>
      <c r="AA171" s="566" t="s">
        <v>36</v>
      </c>
    </row>
    <row r="172" spans="1:30" s="497" customFormat="1" ht="21.75" thickBot="1">
      <c r="A172" s="519">
        <v>8</v>
      </c>
      <c r="B172" s="520" t="s">
        <v>334</v>
      </c>
      <c r="C172" s="531"/>
      <c r="D172" s="531"/>
      <c r="E172" s="531"/>
      <c r="F172" s="531"/>
      <c r="G172" s="522">
        <f>SUM(G173:G192)</f>
        <v>20</v>
      </c>
      <c r="H172" s="523">
        <v>61700</v>
      </c>
      <c r="J172" s="531"/>
      <c r="K172" s="531"/>
      <c r="L172" s="545">
        <f>SUM(L173:L192)</f>
        <v>0</v>
      </c>
      <c r="M172" s="545">
        <f>SUM(M173:M192)</f>
        <v>0</v>
      </c>
      <c r="N172" s="545">
        <f>SUM(N173:N192)</f>
        <v>0</v>
      </c>
      <c r="O172" s="545">
        <f>SUM(O173:O192)</f>
        <v>0</v>
      </c>
      <c r="P172" s="545">
        <f>SUM(P173:P192)</f>
        <v>0</v>
      </c>
      <c r="Q172" s="524">
        <f>G172-L172+M172</f>
        <v>20</v>
      </c>
      <c r="R172" s="545">
        <f>SUM(R173:R192)</f>
        <v>1234000</v>
      </c>
      <c r="S172" s="545">
        <f>SUM(S173:S192)</f>
        <v>766000</v>
      </c>
      <c r="T172" s="531"/>
      <c r="U172" s="522">
        <f>SUM(U173:U192)</f>
        <v>0</v>
      </c>
      <c r="V172" s="524">
        <f>G172-L172+M172</f>
        <v>20</v>
      </c>
      <c r="W172" s="525"/>
      <c r="X172" s="525"/>
      <c r="Y172" s="526"/>
      <c r="Z172" s="570">
        <f>COUNTA(Z173:Z192)</f>
        <v>2</v>
      </c>
      <c r="AA172" s="570">
        <f>COUNTA(AA173:AA192)</f>
        <v>18</v>
      </c>
      <c r="AB172" s="571"/>
      <c r="AC172" s="571"/>
      <c r="AD172" s="522"/>
    </row>
    <row r="173" spans="1:30" s="73" customFormat="1">
      <c r="A173" s="662" t="s">
        <v>1171</v>
      </c>
      <c r="B173" s="662"/>
      <c r="D173" s="556" t="s">
        <v>335</v>
      </c>
      <c r="E173" s="159" t="s">
        <v>336</v>
      </c>
      <c r="F173" s="160" t="s">
        <v>337</v>
      </c>
      <c r="G173" s="161">
        <v>1</v>
      </c>
      <c r="H173" s="89">
        <v>61700</v>
      </c>
      <c r="I173" s="100"/>
      <c r="J173" s="556"/>
      <c r="K173" s="159"/>
      <c r="L173" s="567"/>
      <c r="M173" s="567"/>
      <c r="N173" s="567"/>
      <c r="O173" s="567"/>
      <c r="P173" s="567"/>
      <c r="Q173" s="568">
        <v>1</v>
      </c>
      <c r="R173" s="569">
        <v>61700</v>
      </c>
      <c r="S173" s="569">
        <v>38300</v>
      </c>
      <c r="T173" s="170" t="s">
        <v>338</v>
      </c>
      <c r="U173" s="568"/>
      <c r="V173" s="568">
        <v>1</v>
      </c>
      <c r="W173" s="55">
        <v>205399</v>
      </c>
      <c r="X173" s="55">
        <v>1609302</v>
      </c>
      <c r="Y173" s="55"/>
      <c r="Z173" s="87"/>
      <c r="AA173" s="88" t="s">
        <v>36</v>
      </c>
      <c r="AB173" s="100" t="s">
        <v>1184</v>
      </c>
    </row>
    <row r="174" spans="1:30">
      <c r="A174" s="661" t="s">
        <v>1166</v>
      </c>
      <c r="B174" s="661"/>
      <c r="D174" s="171" t="s">
        <v>339</v>
      </c>
      <c r="E174" s="391" t="s">
        <v>340</v>
      </c>
      <c r="F174" s="275" t="s">
        <v>341</v>
      </c>
      <c r="G174" s="171">
        <v>2</v>
      </c>
      <c r="H174" s="84">
        <v>61700</v>
      </c>
      <c r="I174" s="85"/>
      <c r="J174" s="171"/>
      <c r="K174" s="391"/>
      <c r="L174" s="392"/>
      <c r="M174" s="392"/>
      <c r="N174" s="392"/>
      <c r="O174" s="392"/>
      <c r="P174" s="392"/>
      <c r="Q174" s="162">
        <v>1</v>
      </c>
      <c r="R174" s="163">
        <v>61700</v>
      </c>
      <c r="S174" s="163">
        <v>38300</v>
      </c>
      <c r="T174" s="164" t="s">
        <v>340</v>
      </c>
      <c r="U174" s="162"/>
      <c r="V174" s="162">
        <v>1</v>
      </c>
      <c r="W174" s="54">
        <v>800951</v>
      </c>
      <c r="X174" s="54">
        <v>1690850</v>
      </c>
      <c r="Z174" s="86"/>
      <c r="AA174" s="120" t="s">
        <v>36</v>
      </c>
      <c r="AB174" s="85" t="s">
        <v>1182</v>
      </c>
    </row>
    <row r="175" spans="1:30">
      <c r="A175" s="661" t="s">
        <v>1170</v>
      </c>
      <c r="B175" s="661"/>
      <c r="D175" s="171"/>
      <c r="E175" s="391"/>
      <c r="F175" s="275"/>
      <c r="G175" s="171"/>
      <c r="H175" s="84"/>
      <c r="I175" s="85"/>
      <c r="J175" s="171"/>
      <c r="K175" s="391"/>
      <c r="L175" s="392"/>
      <c r="M175" s="392"/>
      <c r="N175" s="392"/>
      <c r="O175" s="392"/>
      <c r="P175" s="392"/>
      <c r="Q175" s="162">
        <v>1</v>
      </c>
      <c r="R175" s="163">
        <v>61700</v>
      </c>
      <c r="S175" s="163">
        <v>38300</v>
      </c>
      <c r="T175" s="164" t="s">
        <v>340</v>
      </c>
      <c r="U175" s="162"/>
      <c r="V175" s="162">
        <v>1</v>
      </c>
      <c r="W175" s="54">
        <v>799791</v>
      </c>
      <c r="X175" s="54">
        <v>1688982</v>
      </c>
      <c r="Z175" s="86"/>
      <c r="AA175" s="120" t="s">
        <v>36</v>
      </c>
    </row>
    <row r="176" spans="1:30">
      <c r="A176" s="661" t="s">
        <v>1167</v>
      </c>
      <c r="B176" s="661"/>
      <c r="D176" s="156" t="s">
        <v>342</v>
      </c>
      <c r="E176" s="391" t="s">
        <v>127</v>
      </c>
      <c r="F176" s="275"/>
      <c r="G176" s="171">
        <v>5</v>
      </c>
      <c r="H176" s="84">
        <v>61700</v>
      </c>
      <c r="I176" s="85"/>
      <c r="J176" s="156"/>
      <c r="K176" s="391"/>
      <c r="L176" s="392"/>
      <c r="M176" s="392"/>
      <c r="N176" s="392"/>
      <c r="O176" s="392"/>
      <c r="P176" s="392"/>
      <c r="Q176" s="162">
        <v>1</v>
      </c>
      <c r="R176" s="163">
        <v>61700</v>
      </c>
      <c r="S176" s="163">
        <v>38300</v>
      </c>
      <c r="T176" s="164" t="s">
        <v>343</v>
      </c>
      <c r="U176" s="162"/>
      <c r="V176" s="162">
        <v>1</v>
      </c>
      <c r="W176" s="54">
        <v>211415</v>
      </c>
      <c r="X176" s="54">
        <v>1772055</v>
      </c>
      <c r="Z176" s="86"/>
      <c r="AA176" s="120" t="s">
        <v>36</v>
      </c>
    </row>
    <row r="177" spans="1:27">
      <c r="A177" s="661" t="s">
        <v>1168</v>
      </c>
      <c r="B177" s="661"/>
      <c r="D177" s="156"/>
      <c r="E177" s="391"/>
      <c r="F177" s="275"/>
      <c r="G177" s="171"/>
      <c r="H177" s="84"/>
      <c r="I177" s="85"/>
      <c r="J177" s="156"/>
      <c r="K177" s="391"/>
      <c r="L177" s="392"/>
      <c r="M177" s="392"/>
      <c r="N177" s="392"/>
      <c r="O177" s="392"/>
      <c r="P177" s="392"/>
      <c r="Q177" s="162">
        <v>1</v>
      </c>
      <c r="R177" s="163">
        <v>61700</v>
      </c>
      <c r="S177" s="163">
        <v>38300</v>
      </c>
      <c r="T177" s="164" t="s">
        <v>343</v>
      </c>
      <c r="U177" s="162"/>
      <c r="V177" s="162">
        <v>1</v>
      </c>
      <c r="W177" s="54">
        <v>210447</v>
      </c>
      <c r="X177" s="54">
        <v>1729237</v>
      </c>
      <c r="Z177" s="86"/>
      <c r="AA177" s="120" t="s">
        <v>36</v>
      </c>
    </row>
    <row r="178" spans="1:27">
      <c r="A178" s="86"/>
      <c r="B178" s="214"/>
      <c r="D178" s="156"/>
      <c r="E178" s="391"/>
      <c r="F178" s="275"/>
      <c r="G178" s="171"/>
      <c r="H178" s="84"/>
      <c r="I178" s="85"/>
      <c r="J178" s="156"/>
      <c r="K178" s="391"/>
      <c r="L178" s="392"/>
      <c r="M178" s="392"/>
      <c r="N178" s="392"/>
      <c r="O178" s="392"/>
      <c r="P178" s="392"/>
      <c r="Q178" s="162">
        <v>1</v>
      </c>
      <c r="R178" s="163">
        <v>61700</v>
      </c>
      <c r="S178" s="163">
        <v>38300</v>
      </c>
      <c r="T178" s="164" t="s">
        <v>132</v>
      </c>
      <c r="U178" s="162"/>
      <c r="V178" s="162">
        <v>1</v>
      </c>
      <c r="W178" s="54">
        <v>210514</v>
      </c>
      <c r="X178" s="54">
        <v>1730470</v>
      </c>
      <c r="Z178" s="86"/>
      <c r="AA178" s="120" t="s">
        <v>36</v>
      </c>
    </row>
    <row r="179" spans="1:27">
      <c r="A179" s="86"/>
      <c r="B179" s="214"/>
      <c r="D179" s="156"/>
      <c r="E179" s="391"/>
      <c r="F179" s="275"/>
      <c r="G179" s="171"/>
      <c r="H179" s="84"/>
      <c r="I179" s="85"/>
      <c r="J179" s="156"/>
      <c r="K179" s="391"/>
      <c r="L179" s="392"/>
      <c r="M179" s="392"/>
      <c r="N179" s="392"/>
      <c r="O179" s="392"/>
      <c r="P179" s="392"/>
      <c r="Q179" s="162">
        <v>1</v>
      </c>
      <c r="R179" s="163">
        <v>61700</v>
      </c>
      <c r="S179" s="163">
        <v>38300</v>
      </c>
      <c r="T179" s="164" t="s">
        <v>132</v>
      </c>
      <c r="U179" s="162"/>
      <c r="V179" s="162">
        <v>1</v>
      </c>
      <c r="W179" s="54">
        <v>210613</v>
      </c>
      <c r="X179" s="54">
        <v>1731170</v>
      </c>
      <c r="Z179" s="86"/>
      <c r="AA179" s="120" t="s">
        <v>36</v>
      </c>
    </row>
    <row r="180" spans="1:27">
      <c r="A180" s="86"/>
      <c r="B180" s="214"/>
      <c r="D180" s="156"/>
      <c r="E180" s="391"/>
      <c r="F180" s="275"/>
      <c r="G180" s="171"/>
      <c r="H180" s="84"/>
      <c r="I180" s="85"/>
      <c r="J180" s="156"/>
      <c r="K180" s="391"/>
      <c r="L180" s="392"/>
      <c r="M180" s="392"/>
      <c r="N180" s="392"/>
      <c r="O180" s="392"/>
      <c r="P180" s="392"/>
      <c r="Q180" s="162">
        <v>1</v>
      </c>
      <c r="R180" s="163">
        <v>61700</v>
      </c>
      <c r="S180" s="163">
        <v>38300</v>
      </c>
      <c r="T180" s="164" t="s">
        <v>344</v>
      </c>
      <c r="U180" s="162"/>
      <c r="V180" s="162">
        <v>1</v>
      </c>
      <c r="W180" s="54">
        <v>210524</v>
      </c>
      <c r="X180" s="54">
        <v>1731689</v>
      </c>
      <c r="Z180" s="86"/>
      <c r="AA180" s="120" t="s">
        <v>36</v>
      </c>
    </row>
    <row r="181" spans="1:27">
      <c r="A181" s="86"/>
      <c r="B181" s="214"/>
      <c r="D181" s="171" t="s">
        <v>345</v>
      </c>
      <c r="E181" s="389" t="s">
        <v>346</v>
      </c>
      <c r="F181" s="275"/>
      <c r="G181" s="171">
        <v>1</v>
      </c>
      <c r="H181" s="84">
        <v>61700</v>
      </c>
      <c r="I181" s="85"/>
      <c r="J181" s="171"/>
      <c r="K181" s="389"/>
      <c r="L181" s="390"/>
      <c r="M181" s="390"/>
      <c r="N181" s="390"/>
      <c r="O181" s="390"/>
      <c r="P181" s="390"/>
      <c r="Q181" s="162">
        <v>1</v>
      </c>
      <c r="R181" s="163">
        <v>61700</v>
      </c>
      <c r="S181" s="163">
        <v>38300</v>
      </c>
      <c r="T181" s="164" t="s">
        <v>347</v>
      </c>
      <c r="U181" s="162"/>
      <c r="V181" s="162">
        <v>1</v>
      </c>
      <c r="W181" s="54">
        <v>216029</v>
      </c>
      <c r="X181" s="54">
        <v>1688049</v>
      </c>
      <c r="Z181" s="86"/>
      <c r="AA181" s="120" t="s">
        <v>36</v>
      </c>
    </row>
    <row r="182" spans="1:27">
      <c r="A182" s="86"/>
      <c r="B182" s="214"/>
      <c r="D182" s="156" t="s">
        <v>348</v>
      </c>
      <c r="E182" s="391" t="s">
        <v>348</v>
      </c>
      <c r="F182" s="275"/>
      <c r="G182" s="171">
        <v>3</v>
      </c>
      <c r="H182" s="84">
        <v>61700</v>
      </c>
      <c r="I182" s="85"/>
      <c r="J182" s="156"/>
      <c r="K182" s="391"/>
      <c r="L182" s="392"/>
      <c r="M182" s="392"/>
      <c r="N182" s="392"/>
      <c r="O182" s="392"/>
      <c r="P182" s="392"/>
      <c r="Q182" s="162">
        <v>1</v>
      </c>
      <c r="R182" s="163">
        <v>61700</v>
      </c>
      <c r="S182" s="163">
        <v>38300</v>
      </c>
      <c r="T182" s="164" t="s">
        <v>349</v>
      </c>
      <c r="U182" s="162"/>
      <c r="V182" s="162">
        <v>1</v>
      </c>
      <c r="W182" s="54">
        <v>181900</v>
      </c>
      <c r="X182" s="54">
        <v>1687292</v>
      </c>
      <c r="AA182" s="120" t="s">
        <v>36</v>
      </c>
    </row>
    <row r="183" spans="1:27">
      <c r="A183" s="86"/>
      <c r="B183" s="214"/>
      <c r="D183" s="156"/>
      <c r="E183" s="391"/>
      <c r="F183" s="275"/>
      <c r="G183" s="171"/>
      <c r="H183" s="84"/>
      <c r="I183" s="85"/>
      <c r="J183" s="156"/>
      <c r="K183" s="391"/>
      <c r="L183" s="392"/>
      <c r="M183" s="392"/>
      <c r="N183" s="392"/>
      <c r="O183" s="392"/>
      <c r="P183" s="392"/>
      <c r="Q183" s="162">
        <v>1</v>
      </c>
      <c r="R183" s="163">
        <v>61700</v>
      </c>
      <c r="S183" s="163">
        <v>38300</v>
      </c>
      <c r="T183" s="164" t="s">
        <v>350</v>
      </c>
      <c r="U183" s="162"/>
      <c r="V183" s="162">
        <v>1</v>
      </c>
      <c r="W183" s="54">
        <v>181675</v>
      </c>
      <c r="X183" s="54">
        <v>1687313</v>
      </c>
      <c r="Z183" s="120" t="s">
        <v>36</v>
      </c>
      <c r="AA183" s="120"/>
    </row>
    <row r="184" spans="1:27">
      <c r="A184" s="86"/>
      <c r="B184" s="214"/>
      <c r="D184" s="156"/>
      <c r="E184" s="391"/>
      <c r="F184" s="275"/>
      <c r="G184" s="171"/>
      <c r="H184" s="84"/>
      <c r="I184" s="85"/>
      <c r="J184" s="156"/>
      <c r="K184" s="391"/>
      <c r="L184" s="392"/>
      <c r="M184" s="392"/>
      <c r="N184" s="392"/>
      <c r="O184" s="392"/>
      <c r="P184" s="392"/>
      <c r="Q184" s="162">
        <v>1</v>
      </c>
      <c r="R184" s="163">
        <v>61700</v>
      </c>
      <c r="S184" s="163">
        <v>38300</v>
      </c>
      <c r="T184" s="164" t="s">
        <v>351</v>
      </c>
      <c r="U184" s="162"/>
      <c r="V184" s="162">
        <v>1</v>
      </c>
      <c r="W184" s="54">
        <v>181162</v>
      </c>
      <c r="X184" s="54">
        <v>1687021</v>
      </c>
      <c r="Z184" s="120" t="s">
        <v>36</v>
      </c>
      <c r="AA184" s="120"/>
    </row>
    <row r="185" spans="1:27">
      <c r="A185" s="86"/>
      <c r="B185" s="214"/>
      <c r="D185" s="156" t="s">
        <v>352</v>
      </c>
      <c r="E185" s="391" t="s">
        <v>353</v>
      </c>
      <c r="F185" s="275"/>
      <c r="G185" s="171">
        <v>2</v>
      </c>
      <c r="H185" s="84">
        <v>61700</v>
      </c>
      <c r="I185" s="85"/>
      <c r="J185" s="156"/>
      <c r="K185" s="391"/>
      <c r="L185" s="392"/>
      <c r="M185" s="392"/>
      <c r="N185" s="392"/>
      <c r="O185" s="392"/>
      <c r="P185" s="392"/>
      <c r="Q185" s="162">
        <v>1</v>
      </c>
      <c r="R185" s="163">
        <v>61700</v>
      </c>
      <c r="S185" s="163">
        <v>38300</v>
      </c>
      <c r="T185" s="164" t="s">
        <v>354</v>
      </c>
      <c r="U185" s="162"/>
      <c r="V185" s="162">
        <v>1</v>
      </c>
      <c r="W185" s="54">
        <v>257288</v>
      </c>
      <c r="X185" s="54">
        <v>1668325</v>
      </c>
      <c r="Z185" s="86"/>
      <c r="AA185" s="120" t="s">
        <v>36</v>
      </c>
    </row>
    <row r="186" spans="1:27">
      <c r="A186" s="86"/>
      <c r="B186" s="214"/>
      <c r="D186" s="156"/>
      <c r="E186" s="391"/>
      <c r="F186" s="275"/>
      <c r="G186" s="171"/>
      <c r="H186" s="84"/>
      <c r="I186" s="85"/>
      <c r="J186" s="156"/>
      <c r="K186" s="391"/>
      <c r="L186" s="391"/>
      <c r="M186" s="391"/>
      <c r="N186" s="391"/>
      <c r="O186" s="391"/>
      <c r="P186" s="391"/>
      <c r="Q186" s="162">
        <v>1</v>
      </c>
      <c r="R186" s="163">
        <v>61700</v>
      </c>
      <c r="S186" s="163">
        <v>38300</v>
      </c>
      <c r="T186" s="164" t="s">
        <v>354</v>
      </c>
      <c r="U186" s="162"/>
      <c r="V186" s="162">
        <v>1</v>
      </c>
      <c r="W186" s="54">
        <v>257984</v>
      </c>
      <c r="X186" s="54">
        <v>1668429</v>
      </c>
      <c r="Z186" s="86"/>
      <c r="AA186" s="120" t="s">
        <v>36</v>
      </c>
    </row>
    <row r="187" spans="1:27">
      <c r="A187" s="86"/>
      <c r="B187" s="214"/>
      <c r="D187" s="156" t="s">
        <v>355</v>
      </c>
      <c r="E187" s="171" t="s">
        <v>356</v>
      </c>
      <c r="F187" s="275"/>
      <c r="G187" s="171">
        <v>1</v>
      </c>
      <c r="H187" s="84">
        <v>61700</v>
      </c>
      <c r="I187" s="85"/>
      <c r="J187" s="156"/>
      <c r="K187" s="171"/>
      <c r="L187" s="393"/>
      <c r="M187" s="393"/>
      <c r="N187" s="393"/>
      <c r="O187" s="393"/>
      <c r="P187" s="393"/>
      <c r="Q187" s="162">
        <v>1</v>
      </c>
      <c r="R187" s="163">
        <v>61700</v>
      </c>
      <c r="S187" s="163">
        <v>38300</v>
      </c>
      <c r="T187" s="164" t="s">
        <v>357</v>
      </c>
      <c r="U187" s="162"/>
      <c r="V187" s="162">
        <v>1</v>
      </c>
      <c r="W187" s="54">
        <v>252414</v>
      </c>
      <c r="X187" s="54">
        <v>1701444</v>
      </c>
      <c r="Z187" s="86"/>
      <c r="AA187" s="120" t="s">
        <v>36</v>
      </c>
    </row>
    <row r="188" spans="1:27">
      <c r="A188" s="86"/>
      <c r="B188" s="214"/>
      <c r="D188" s="156"/>
      <c r="E188" s="171" t="s">
        <v>358</v>
      </c>
      <c r="F188" s="275"/>
      <c r="G188" s="171">
        <v>1</v>
      </c>
      <c r="H188" s="84">
        <v>61700</v>
      </c>
      <c r="I188" s="85"/>
      <c r="J188" s="156"/>
      <c r="K188" s="171"/>
      <c r="L188" s="393"/>
      <c r="M188" s="393"/>
      <c r="N188" s="393"/>
      <c r="O188" s="393"/>
      <c r="P188" s="393"/>
      <c r="Q188" s="394">
        <v>1</v>
      </c>
      <c r="R188" s="163">
        <v>61700</v>
      </c>
      <c r="S188" s="163">
        <v>38300</v>
      </c>
      <c r="T188" s="395" t="s">
        <v>359</v>
      </c>
      <c r="U188" s="394"/>
      <c r="V188" s="394">
        <v>1</v>
      </c>
      <c r="W188" s="109">
        <v>256163</v>
      </c>
      <c r="X188" s="109">
        <v>1702591</v>
      </c>
      <c r="Z188" s="86"/>
      <c r="AA188" s="120" t="s">
        <v>36</v>
      </c>
    </row>
    <row r="189" spans="1:27">
      <c r="A189" s="86"/>
      <c r="B189" s="214"/>
      <c r="D189" s="156" t="s">
        <v>360</v>
      </c>
      <c r="E189" s="171" t="s">
        <v>360</v>
      </c>
      <c r="F189" s="275"/>
      <c r="G189" s="171">
        <v>1</v>
      </c>
      <c r="H189" s="84">
        <v>61700</v>
      </c>
      <c r="I189" s="85"/>
      <c r="J189" s="156"/>
      <c r="K189" s="171"/>
      <c r="L189" s="393"/>
      <c r="M189" s="393"/>
      <c r="N189" s="393"/>
      <c r="O189" s="393"/>
      <c r="P189" s="393"/>
      <c r="Q189" s="162">
        <v>1</v>
      </c>
      <c r="R189" s="163">
        <v>61700</v>
      </c>
      <c r="S189" s="163">
        <v>38300</v>
      </c>
      <c r="T189" s="164" t="s">
        <v>361</v>
      </c>
      <c r="U189" s="162"/>
      <c r="V189" s="162">
        <v>1</v>
      </c>
      <c r="W189" s="54">
        <v>807530</v>
      </c>
      <c r="X189" s="54">
        <v>1642692</v>
      </c>
      <c r="Z189" s="86"/>
      <c r="AA189" s="120" t="s">
        <v>36</v>
      </c>
    </row>
    <row r="190" spans="1:27">
      <c r="A190" s="86"/>
      <c r="B190" s="214"/>
      <c r="D190" s="156"/>
      <c r="E190" s="171" t="s">
        <v>362</v>
      </c>
      <c r="F190" s="275"/>
      <c r="G190" s="171">
        <v>1</v>
      </c>
      <c r="H190" s="84">
        <v>61700</v>
      </c>
      <c r="I190" s="85"/>
      <c r="J190" s="156"/>
      <c r="K190" s="171"/>
      <c r="L190" s="393"/>
      <c r="M190" s="393"/>
      <c r="N190" s="393"/>
      <c r="O190" s="393"/>
      <c r="P190" s="393"/>
      <c r="Q190" s="162">
        <v>1</v>
      </c>
      <c r="R190" s="163">
        <v>61700</v>
      </c>
      <c r="S190" s="163">
        <v>38300</v>
      </c>
      <c r="T190" s="164" t="s">
        <v>363</v>
      </c>
      <c r="U190" s="162"/>
      <c r="V190" s="162">
        <v>1</v>
      </c>
      <c r="W190" s="54">
        <v>796624</v>
      </c>
      <c r="X190" s="54">
        <v>1643169</v>
      </c>
      <c r="Z190" s="86"/>
      <c r="AA190" s="120" t="s">
        <v>36</v>
      </c>
    </row>
    <row r="191" spans="1:27">
      <c r="A191" s="86"/>
      <c r="B191" s="214"/>
      <c r="D191" s="156"/>
      <c r="E191" s="171" t="s">
        <v>364</v>
      </c>
      <c r="F191" s="275"/>
      <c r="G191" s="171">
        <v>1</v>
      </c>
      <c r="H191" s="84">
        <v>61700</v>
      </c>
      <c r="I191" s="85"/>
      <c r="J191" s="156"/>
      <c r="K191" s="171"/>
      <c r="L191" s="393"/>
      <c r="M191" s="393"/>
      <c r="N191" s="393"/>
      <c r="O191" s="393"/>
      <c r="P191" s="393"/>
      <c r="Q191" s="162">
        <v>1</v>
      </c>
      <c r="R191" s="163">
        <v>61700</v>
      </c>
      <c r="S191" s="163">
        <v>38300</v>
      </c>
      <c r="T191" s="164" t="s">
        <v>365</v>
      </c>
      <c r="U191" s="162"/>
      <c r="V191" s="162">
        <v>1</v>
      </c>
      <c r="W191" s="54">
        <v>799260</v>
      </c>
      <c r="X191" s="54">
        <v>1627515</v>
      </c>
      <c r="Z191" s="86"/>
      <c r="AA191" s="120" t="s">
        <v>36</v>
      </c>
    </row>
    <row r="192" spans="1:27" s="123" customFormat="1" ht="21.75" thickBot="1">
      <c r="A192" s="92"/>
      <c r="B192" s="212"/>
      <c r="D192" s="165" t="s">
        <v>366</v>
      </c>
      <c r="E192" s="165" t="s">
        <v>367</v>
      </c>
      <c r="F192" s="166" t="s">
        <v>368</v>
      </c>
      <c r="G192" s="165">
        <v>1</v>
      </c>
      <c r="H192" s="91">
        <v>61700</v>
      </c>
      <c r="I192" s="90"/>
      <c r="J192" s="165"/>
      <c r="K192" s="165"/>
      <c r="L192" s="172"/>
      <c r="M192" s="172"/>
      <c r="N192" s="172"/>
      <c r="O192" s="172"/>
      <c r="P192" s="172"/>
      <c r="Q192" s="167">
        <v>1</v>
      </c>
      <c r="R192" s="168">
        <v>61700</v>
      </c>
      <c r="S192" s="168">
        <v>38300</v>
      </c>
      <c r="T192" s="572" t="s">
        <v>369</v>
      </c>
      <c r="U192" s="167"/>
      <c r="V192" s="167">
        <v>1</v>
      </c>
      <c r="W192" s="102">
        <v>202188</v>
      </c>
      <c r="X192" s="102">
        <v>1660864</v>
      </c>
      <c r="Y192" s="102"/>
      <c r="Z192" s="92"/>
      <c r="AA192" s="169" t="s">
        <v>36</v>
      </c>
    </row>
    <row r="193" spans="1:30" s="497" customFormat="1" ht="21.75" thickBot="1">
      <c r="A193" s="491" t="s">
        <v>370</v>
      </c>
      <c r="B193" s="492"/>
      <c r="C193" s="492"/>
      <c r="D193" s="505"/>
      <c r="E193" s="505"/>
      <c r="F193" s="505"/>
      <c r="G193" s="573">
        <f>G194+G206+G251+G295+G320+G334+G358+G369</f>
        <v>147</v>
      </c>
      <c r="H193" s="523">
        <v>61700</v>
      </c>
      <c r="I193" s="531"/>
      <c r="J193" s="505"/>
      <c r="K193" s="505"/>
      <c r="L193" s="573">
        <f>L194+L206+L251+L295+L320+L334+L358+L369</f>
        <v>58</v>
      </c>
      <c r="M193" s="573">
        <f>M194+M206+M251+M295+M320+M334+M358+M369</f>
        <v>58</v>
      </c>
      <c r="N193" s="573">
        <f>N194+N206+N251+N295+N320+N334+N358+N369</f>
        <v>33</v>
      </c>
      <c r="O193" s="573">
        <f>O194+O206+O251+O295+O320+O334+O358+O369</f>
        <v>25</v>
      </c>
      <c r="P193" s="573">
        <f>P194+P206+P251+P295+P320+P334+P358+P369</f>
        <v>0</v>
      </c>
      <c r="Q193" s="573">
        <f>G193-L193+M193</f>
        <v>147</v>
      </c>
      <c r="R193" s="573">
        <f>R194+R206+R251+R295+R320+R334+R358+R369</f>
        <v>9069900</v>
      </c>
      <c r="S193" s="573">
        <f>S194+S206+S251+S295+S320+S334+S358+S369</f>
        <v>5630100</v>
      </c>
      <c r="T193" s="505"/>
      <c r="U193" s="573">
        <f>U194+U206+U251+U295+U320+U334+U358+U369</f>
        <v>57</v>
      </c>
      <c r="V193" s="573">
        <f>G193-L193+M193</f>
        <v>147</v>
      </c>
      <c r="W193" s="574"/>
      <c r="X193" s="574"/>
      <c r="Y193" s="574"/>
      <c r="Z193" s="574">
        <f>Z194+Z206+Z251+Z295+Z320+Z334+Z358+Z369</f>
        <v>0</v>
      </c>
      <c r="AA193" s="574">
        <f>AA194+AA206+AA251+AA295+AA320+AA334+AA358+AA369</f>
        <v>98</v>
      </c>
      <c r="AB193" s="573"/>
      <c r="AC193" s="573"/>
      <c r="AD193" s="573"/>
    </row>
    <row r="194" spans="1:30" s="497" customFormat="1" ht="21.75" thickBot="1">
      <c r="A194" s="519">
        <v>9</v>
      </c>
      <c r="B194" s="520" t="s">
        <v>371</v>
      </c>
      <c r="C194" s="531"/>
      <c r="D194" s="531"/>
      <c r="E194" s="531"/>
      <c r="F194" s="531"/>
      <c r="G194" s="522">
        <f>SUM(G195:G198)</f>
        <v>8</v>
      </c>
      <c r="H194" s="523">
        <v>61700</v>
      </c>
      <c r="J194" s="531"/>
      <c r="K194" s="531"/>
      <c r="L194" s="545">
        <f>SUM(L195:L205)</f>
        <v>6</v>
      </c>
      <c r="M194" s="545">
        <f>SUM(M195:M205)</f>
        <v>6</v>
      </c>
      <c r="N194" s="545">
        <f>SUM(N195:N205)</f>
        <v>0</v>
      </c>
      <c r="O194" s="545">
        <f>SUM(O195:O205)</f>
        <v>6</v>
      </c>
      <c r="P194" s="545">
        <f>SUM(P195:P205)</f>
        <v>0</v>
      </c>
      <c r="Q194" s="524">
        <f>G194-L194+M194</f>
        <v>8</v>
      </c>
      <c r="R194" s="545">
        <f>SUM(R195:R205)</f>
        <v>493600</v>
      </c>
      <c r="S194" s="545">
        <f>SUM(S195:S205)</f>
        <v>306400</v>
      </c>
      <c r="T194" s="531"/>
      <c r="U194" s="522">
        <f>SUM(U195:U205)</f>
        <v>6</v>
      </c>
      <c r="V194" s="524">
        <f>G194-L194+M194</f>
        <v>8</v>
      </c>
      <c r="W194" s="525"/>
      <c r="X194" s="525"/>
      <c r="Y194" s="525"/>
      <c r="Z194" s="526">
        <f>COUNTA(Z195:Z205)</f>
        <v>0</v>
      </c>
      <c r="AA194" s="525">
        <f>COUNTA(AA195:AA205)</f>
        <v>8</v>
      </c>
      <c r="AB194" s="522"/>
      <c r="AC194" s="522"/>
      <c r="AD194" s="522"/>
    </row>
    <row r="195" spans="1:30" s="73" customFormat="1">
      <c r="A195" s="662" t="s">
        <v>1172</v>
      </c>
      <c r="B195" s="662"/>
      <c r="D195" s="100" t="s">
        <v>372</v>
      </c>
      <c r="E195" s="100" t="s">
        <v>373</v>
      </c>
      <c r="F195" s="100" t="s">
        <v>374</v>
      </c>
      <c r="G195" s="89">
        <v>2</v>
      </c>
      <c r="H195" s="396">
        <f>SUM(H196:H239)</f>
        <v>1234000</v>
      </c>
      <c r="J195" s="100" t="s">
        <v>372</v>
      </c>
      <c r="K195" s="107" t="s">
        <v>373</v>
      </c>
      <c r="L195" s="107">
        <v>2</v>
      </c>
      <c r="M195" s="107"/>
      <c r="N195" s="107"/>
      <c r="O195" s="107"/>
      <c r="P195" s="107"/>
      <c r="Q195" s="220">
        <v>0</v>
      </c>
      <c r="R195" s="106"/>
      <c r="S195" s="106"/>
      <c r="T195" s="107"/>
      <c r="U195" s="105"/>
      <c r="V195" s="220">
        <v>0</v>
      </c>
      <c r="W195" s="55"/>
      <c r="X195" s="55"/>
      <c r="Y195" s="55"/>
      <c r="Z195" s="55"/>
      <c r="AA195" s="55"/>
      <c r="AB195" s="397" t="s">
        <v>62</v>
      </c>
      <c r="AC195" s="397"/>
      <c r="AD195" s="397"/>
    </row>
    <row r="196" spans="1:30">
      <c r="A196" s="661" t="s">
        <v>1166</v>
      </c>
      <c r="B196" s="661"/>
      <c r="D196" s="85" t="s">
        <v>154</v>
      </c>
      <c r="E196" s="85" t="s">
        <v>375</v>
      </c>
      <c r="F196" s="85" t="s">
        <v>376</v>
      </c>
      <c r="G196" s="84">
        <v>2</v>
      </c>
      <c r="H196" s="51">
        <v>61700</v>
      </c>
      <c r="J196" s="85" t="s">
        <v>154</v>
      </c>
      <c r="K196" s="104" t="s">
        <v>375</v>
      </c>
      <c r="L196" s="104">
        <v>2</v>
      </c>
      <c r="M196" s="104"/>
      <c r="N196" s="104"/>
      <c r="O196" s="104"/>
      <c r="P196" s="104"/>
      <c r="Q196" s="125">
        <v>0</v>
      </c>
      <c r="R196" s="96"/>
      <c r="S196" s="96"/>
      <c r="T196" s="104"/>
      <c r="U196" s="103"/>
      <c r="V196" s="125">
        <v>0</v>
      </c>
      <c r="AB196" s="398" t="s">
        <v>62</v>
      </c>
      <c r="AC196" s="398"/>
      <c r="AD196" s="398"/>
    </row>
    <row r="197" spans="1:30">
      <c r="A197" s="661" t="s">
        <v>1170</v>
      </c>
      <c r="B197" s="661"/>
      <c r="D197" s="85" t="s">
        <v>377</v>
      </c>
      <c r="E197" s="85" t="s">
        <v>378</v>
      </c>
      <c r="F197" s="85" t="s">
        <v>379</v>
      </c>
      <c r="G197" s="84">
        <v>2</v>
      </c>
      <c r="H197" s="51">
        <v>61700</v>
      </c>
      <c r="J197" s="85" t="s">
        <v>377</v>
      </c>
      <c r="K197" s="104" t="s">
        <v>378</v>
      </c>
      <c r="L197" s="104">
        <v>2</v>
      </c>
      <c r="M197" s="110"/>
      <c r="N197" s="110"/>
      <c r="O197" s="104"/>
      <c r="P197" s="104"/>
      <c r="Q197" s="125">
        <v>0</v>
      </c>
      <c r="R197" s="96"/>
      <c r="S197" s="96"/>
      <c r="T197" s="104"/>
      <c r="U197" s="103"/>
      <c r="V197" s="125">
        <v>0</v>
      </c>
      <c r="AB197" s="398" t="s">
        <v>62</v>
      </c>
      <c r="AC197" s="398"/>
      <c r="AD197" s="398"/>
    </row>
    <row r="198" spans="1:30">
      <c r="A198" s="661" t="s">
        <v>1167</v>
      </c>
      <c r="B198" s="661"/>
      <c r="D198" s="399" t="s">
        <v>380</v>
      </c>
      <c r="E198" s="399" t="s">
        <v>322</v>
      </c>
      <c r="F198" s="399" t="s">
        <v>381</v>
      </c>
      <c r="G198" s="284">
        <v>2</v>
      </c>
      <c r="H198" s="400">
        <v>61700</v>
      </c>
      <c r="I198" s="401"/>
      <c r="J198" s="399" t="s">
        <v>380</v>
      </c>
      <c r="K198" s="177" t="s">
        <v>322</v>
      </c>
      <c r="L198" s="177"/>
      <c r="M198" s="402">
        <v>6</v>
      </c>
      <c r="N198" s="403">
        <v>0</v>
      </c>
      <c r="O198" s="177">
        <v>6</v>
      </c>
      <c r="P198" s="177"/>
      <c r="Q198" s="175">
        <v>1</v>
      </c>
      <c r="R198" s="176">
        <v>61700</v>
      </c>
      <c r="S198" s="176">
        <v>38300</v>
      </c>
      <c r="T198" s="177" t="s">
        <v>382</v>
      </c>
      <c r="U198" s="175">
        <v>6</v>
      </c>
      <c r="V198" s="175">
        <v>1</v>
      </c>
      <c r="W198" s="180">
        <v>321756</v>
      </c>
      <c r="X198" s="180">
        <v>1991815</v>
      </c>
      <c r="Y198" s="119" t="s">
        <v>383</v>
      </c>
      <c r="Z198" s="119"/>
      <c r="AA198" s="179" t="s">
        <v>36</v>
      </c>
      <c r="AB198" s="398" t="s">
        <v>384</v>
      </c>
      <c r="AC198" s="398"/>
      <c r="AD198" s="398"/>
    </row>
    <row r="199" spans="1:30">
      <c r="A199" s="661" t="s">
        <v>1168</v>
      </c>
      <c r="B199" s="661"/>
      <c r="D199" s="355"/>
      <c r="E199" s="355"/>
      <c r="F199" s="355"/>
      <c r="G199" s="231"/>
      <c r="H199" s="231"/>
      <c r="I199" s="404"/>
      <c r="J199" s="399"/>
      <c r="K199" s="177"/>
      <c r="L199" s="177"/>
      <c r="M199" s="177"/>
      <c r="N199" s="177"/>
      <c r="O199" s="177"/>
      <c r="P199" s="177"/>
      <c r="Q199" s="175">
        <v>1</v>
      </c>
      <c r="R199" s="176">
        <v>61700</v>
      </c>
      <c r="S199" s="176">
        <v>38300</v>
      </c>
      <c r="T199" s="177" t="s">
        <v>382</v>
      </c>
      <c r="U199" s="175"/>
      <c r="V199" s="175">
        <v>1</v>
      </c>
      <c r="W199" s="180">
        <v>312903</v>
      </c>
      <c r="X199" s="180">
        <v>1991763</v>
      </c>
      <c r="Y199" s="119" t="s">
        <v>383</v>
      </c>
      <c r="Z199" s="119"/>
      <c r="AA199" s="179" t="s">
        <v>36</v>
      </c>
      <c r="AB199" s="398"/>
      <c r="AC199" s="398"/>
      <c r="AD199" s="398"/>
    </row>
    <row r="200" spans="1:30">
      <c r="A200" s="367"/>
      <c r="B200" s="76"/>
      <c r="D200" s="355"/>
      <c r="E200" s="355"/>
      <c r="F200" s="355"/>
      <c r="G200" s="231"/>
      <c r="H200" s="231"/>
      <c r="I200" s="404"/>
      <c r="J200" s="399"/>
      <c r="K200" s="177"/>
      <c r="L200" s="177"/>
      <c r="M200" s="177"/>
      <c r="N200" s="177"/>
      <c r="O200" s="177"/>
      <c r="P200" s="177"/>
      <c r="Q200" s="175">
        <v>1</v>
      </c>
      <c r="R200" s="176">
        <v>61700</v>
      </c>
      <c r="S200" s="176">
        <v>38300</v>
      </c>
      <c r="T200" s="177" t="s">
        <v>382</v>
      </c>
      <c r="U200" s="175"/>
      <c r="V200" s="175">
        <v>1</v>
      </c>
      <c r="W200" s="180">
        <v>313126</v>
      </c>
      <c r="X200" s="180">
        <v>1991716</v>
      </c>
      <c r="Y200" s="119" t="s">
        <v>383</v>
      </c>
      <c r="Z200" s="119"/>
      <c r="AA200" s="179" t="s">
        <v>36</v>
      </c>
      <c r="AB200" s="405" t="s">
        <v>385</v>
      </c>
      <c r="AC200" s="405"/>
      <c r="AD200" s="405"/>
    </row>
    <row r="201" spans="1:30">
      <c r="A201" s="367"/>
      <c r="B201" s="76"/>
      <c r="D201" s="355"/>
      <c r="E201" s="355"/>
      <c r="F201" s="355"/>
      <c r="G201" s="231"/>
      <c r="H201" s="231"/>
      <c r="I201" s="404"/>
      <c r="J201" s="399"/>
      <c r="K201" s="177"/>
      <c r="L201" s="177"/>
      <c r="M201" s="177"/>
      <c r="N201" s="177"/>
      <c r="O201" s="177"/>
      <c r="P201" s="177"/>
      <c r="Q201" s="175">
        <v>1</v>
      </c>
      <c r="R201" s="176">
        <v>61700</v>
      </c>
      <c r="S201" s="176">
        <v>38300</v>
      </c>
      <c r="T201" s="177" t="s">
        <v>382</v>
      </c>
      <c r="U201" s="175"/>
      <c r="V201" s="175">
        <v>1</v>
      </c>
      <c r="W201" s="180">
        <v>313255</v>
      </c>
      <c r="X201" s="180">
        <v>1991677</v>
      </c>
      <c r="Y201" s="119" t="s">
        <v>383</v>
      </c>
      <c r="Z201" s="119"/>
      <c r="AA201" s="179" t="s">
        <v>36</v>
      </c>
      <c r="AB201" s="405" t="s">
        <v>1185</v>
      </c>
      <c r="AC201" s="405"/>
      <c r="AD201" s="405"/>
    </row>
    <row r="202" spans="1:30">
      <c r="A202" s="367"/>
      <c r="B202" s="76"/>
      <c r="D202" s="355"/>
      <c r="E202" s="355"/>
      <c r="F202" s="355"/>
      <c r="G202" s="231"/>
      <c r="H202" s="231"/>
      <c r="I202" s="404"/>
      <c r="J202" s="399"/>
      <c r="K202" s="177"/>
      <c r="L202" s="177"/>
      <c r="M202" s="177"/>
      <c r="N202" s="177"/>
      <c r="O202" s="177"/>
      <c r="P202" s="177"/>
      <c r="Q202" s="175">
        <v>1</v>
      </c>
      <c r="R202" s="176">
        <v>61700</v>
      </c>
      <c r="S202" s="176">
        <v>38300</v>
      </c>
      <c r="T202" s="177" t="s">
        <v>386</v>
      </c>
      <c r="U202" s="175"/>
      <c r="V202" s="175">
        <v>1</v>
      </c>
      <c r="W202" s="180">
        <v>314411</v>
      </c>
      <c r="X202" s="180">
        <v>1991626</v>
      </c>
      <c r="Y202" s="119" t="s">
        <v>383</v>
      </c>
      <c r="Z202" s="119"/>
      <c r="AA202" s="179" t="s">
        <v>36</v>
      </c>
      <c r="AB202" s="405" t="s">
        <v>1186</v>
      </c>
      <c r="AC202" s="405"/>
      <c r="AD202" s="405"/>
    </row>
    <row r="203" spans="1:30">
      <c r="A203" s="367"/>
      <c r="B203" s="76"/>
      <c r="D203" s="355"/>
      <c r="E203" s="355"/>
      <c r="F203" s="355"/>
      <c r="G203" s="231"/>
      <c r="H203" s="231"/>
      <c r="I203" s="404"/>
      <c r="J203" s="399"/>
      <c r="K203" s="177"/>
      <c r="L203" s="177"/>
      <c r="M203" s="177"/>
      <c r="N203" s="177"/>
      <c r="O203" s="177"/>
      <c r="P203" s="177"/>
      <c r="Q203" s="175">
        <v>1</v>
      </c>
      <c r="R203" s="176">
        <v>61700</v>
      </c>
      <c r="S203" s="176">
        <v>38300</v>
      </c>
      <c r="T203" s="177" t="s">
        <v>386</v>
      </c>
      <c r="U203" s="175"/>
      <c r="V203" s="175">
        <v>1</v>
      </c>
      <c r="W203" s="180">
        <v>313866</v>
      </c>
      <c r="X203" s="180">
        <v>1991647</v>
      </c>
      <c r="Y203" s="119" t="s">
        <v>383</v>
      </c>
      <c r="Z203" s="119"/>
      <c r="AA203" s="179" t="s">
        <v>36</v>
      </c>
      <c r="AB203" s="405"/>
      <c r="AC203" s="405"/>
      <c r="AD203" s="405"/>
    </row>
    <row r="204" spans="1:30">
      <c r="A204" s="367"/>
      <c r="B204" s="76"/>
      <c r="D204" s="355"/>
      <c r="E204" s="355"/>
      <c r="F204" s="355"/>
      <c r="G204" s="231"/>
      <c r="H204" s="231"/>
      <c r="I204" s="404"/>
      <c r="J204" s="399"/>
      <c r="K204" s="177"/>
      <c r="L204" s="177"/>
      <c r="M204" s="177"/>
      <c r="N204" s="177"/>
      <c r="O204" s="177"/>
      <c r="P204" s="177"/>
      <c r="Q204" s="175">
        <v>1</v>
      </c>
      <c r="R204" s="176">
        <v>61700</v>
      </c>
      <c r="S204" s="176">
        <v>38300</v>
      </c>
      <c r="T204" s="177" t="s">
        <v>386</v>
      </c>
      <c r="U204" s="175"/>
      <c r="V204" s="175">
        <v>1</v>
      </c>
      <c r="W204" s="180">
        <v>314049</v>
      </c>
      <c r="X204" s="180">
        <v>1991668</v>
      </c>
      <c r="Y204" s="119" t="s">
        <v>383</v>
      </c>
      <c r="Z204" s="119"/>
      <c r="AA204" s="179" t="s">
        <v>36</v>
      </c>
      <c r="AB204" s="405"/>
      <c r="AC204" s="405"/>
      <c r="AD204" s="405"/>
    </row>
    <row r="205" spans="1:30" s="123" customFormat="1" ht="21.75" thickBot="1">
      <c r="A205" s="548"/>
      <c r="B205" s="509"/>
      <c r="D205" s="356"/>
      <c r="E205" s="356"/>
      <c r="F205" s="356"/>
      <c r="G205" s="239"/>
      <c r="H205" s="239"/>
      <c r="I205" s="575"/>
      <c r="J205" s="173"/>
      <c r="K205" s="174"/>
      <c r="L205" s="174"/>
      <c r="M205" s="174"/>
      <c r="N205" s="174"/>
      <c r="O205" s="174"/>
      <c r="P205" s="174"/>
      <c r="Q205" s="241">
        <v>1</v>
      </c>
      <c r="R205" s="576">
        <v>61700</v>
      </c>
      <c r="S205" s="576">
        <v>38300</v>
      </c>
      <c r="T205" s="174" t="s">
        <v>386</v>
      </c>
      <c r="U205" s="241"/>
      <c r="V205" s="241">
        <v>1</v>
      </c>
      <c r="W205" s="226">
        <v>314712</v>
      </c>
      <c r="X205" s="226">
        <v>1991635</v>
      </c>
      <c r="Y205" s="121" t="s">
        <v>383</v>
      </c>
      <c r="Z205" s="121"/>
      <c r="AA205" s="577" t="s">
        <v>36</v>
      </c>
      <c r="AB205" s="578"/>
      <c r="AC205" s="578"/>
      <c r="AD205" s="578"/>
    </row>
    <row r="206" spans="1:30" s="497" customFormat="1" ht="21.75" thickBot="1">
      <c r="A206" s="519">
        <v>10</v>
      </c>
      <c r="B206" s="520" t="s">
        <v>285</v>
      </c>
      <c r="C206" s="531"/>
      <c r="D206" s="531"/>
      <c r="E206" s="531"/>
      <c r="F206" s="531"/>
      <c r="G206" s="545">
        <f>SUM(G207:G246)</f>
        <v>30</v>
      </c>
      <c r="H206" s="523">
        <v>61700</v>
      </c>
      <c r="J206" s="531"/>
      <c r="K206" s="531"/>
      <c r="L206" s="545">
        <f>SUM(L207:L250)</f>
        <v>24</v>
      </c>
      <c r="M206" s="545">
        <f>SUM(M207:M250)</f>
        <v>24</v>
      </c>
      <c r="N206" s="545">
        <f>SUM(N207:N250)</f>
        <v>16</v>
      </c>
      <c r="O206" s="545">
        <f>SUM(O207:O250)</f>
        <v>8</v>
      </c>
      <c r="P206" s="545">
        <f>SUM(P207:P250)</f>
        <v>0</v>
      </c>
      <c r="Q206" s="545">
        <f>G206-L206+M206</f>
        <v>30</v>
      </c>
      <c r="R206" s="545">
        <f>SUM(R207:R250)</f>
        <v>1851000</v>
      </c>
      <c r="S206" s="545">
        <f>SUM(S207:S250)</f>
        <v>1149000</v>
      </c>
      <c r="T206" s="531"/>
      <c r="U206" s="545">
        <f>SUM(U207:U250)</f>
        <v>24</v>
      </c>
      <c r="V206" s="545">
        <f>G206-L206+M206</f>
        <v>30</v>
      </c>
      <c r="W206" s="570"/>
      <c r="X206" s="570"/>
      <c r="Y206" s="570"/>
      <c r="Z206" s="570">
        <f>COUNTA(Z207:Z250)</f>
        <v>0</v>
      </c>
      <c r="AA206" s="570">
        <f>COUNTA(AA207:AA250)</f>
        <v>1</v>
      </c>
      <c r="AB206" s="545"/>
      <c r="AC206" s="545"/>
      <c r="AD206" s="545"/>
    </row>
    <row r="207" spans="1:30" s="73" customFormat="1">
      <c r="A207" s="662" t="s">
        <v>1172</v>
      </c>
      <c r="B207" s="662"/>
      <c r="D207" s="205" t="s">
        <v>387</v>
      </c>
      <c r="E207" s="205" t="s">
        <v>387</v>
      </c>
      <c r="F207" s="100"/>
      <c r="G207" s="528">
        <v>2</v>
      </c>
      <c r="H207" s="554">
        <v>61700</v>
      </c>
      <c r="I207" s="181"/>
      <c r="J207" s="205" t="s">
        <v>387</v>
      </c>
      <c r="K207" s="184" t="s">
        <v>387</v>
      </c>
      <c r="L207" s="184"/>
      <c r="M207" s="579">
        <v>1</v>
      </c>
      <c r="N207" s="580">
        <v>0</v>
      </c>
      <c r="O207" s="184">
        <v>1</v>
      </c>
      <c r="P207" s="184"/>
      <c r="Q207" s="182">
        <v>1</v>
      </c>
      <c r="R207" s="183">
        <v>61700</v>
      </c>
      <c r="S207" s="183">
        <v>38300</v>
      </c>
      <c r="T207" s="184" t="s">
        <v>388</v>
      </c>
      <c r="U207" s="182">
        <v>1</v>
      </c>
      <c r="V207" s="182">
        <v>1</v>
      </c>
      <c r="W207" s="185">
        <v>812221</v>
      </c>
      <c r="X207" s="185">
        <v>1849837</v>
      </c>
      <c r="Y207" s="185" t="s">
        <v>389</v>
      </c>
      <c r="Z207" s="186"/>
      <c r="AA207" s="187" t="s">
        <v>36</v>
      </c>
      <c r="AB207" s="581" t="s">
        <v>390</v>
      </c>
      <c r="AC207" s="581"/>
      <c r="AD207" s="581">
        <f>61700*30</f>
        <v>1851000</v>
      </c>
    </row>
    <row r="208" spans="1:30">
      <c r="A208" s="661" t="s">
        <v>1166</v>
      </c>
      <c r="B208" s="661"/>
      <c r="D208" s="128"/>
      <c r="E208" s="128"/>
      <c r="F208" s="85"/>
      <c r="G208" s="129"/>
      <c r="J208" s="128"/>
      <c r="K208" s="190"/>
      <c r="L208" s="190"/>
      <c r="M208" s="196"/>
      <c r="N208" s="190"/>
      <c r="O208" s="190"/>
      <c r="P208" s="190"/>
      <c r="Q208" s="195">
        <v>1</v>
      </c>
      <c r="R208" s="197">
        <v>61700</v>
      </c>
      <c r="S208" s="197">
        <v>38300</v>
      </c>
      <c r="T208" s="190" t="s">
        <v>391</v>
      </c>
      <c r="U208" s="195"/>
      <c r="V208" s="195">
        <v>1</v>
      </c>
      <c r="W208" s="188">
        <v>811763</v>
      </c>
      <c r="X208" s="188">
        <v>1845302</v>
      </c>
      <c r="Y208" s="188" t="s">
        <v>389</v>
      </c>
      <c r="Z208" s="112"/>
      <c r="AA208" s="112"/>
      <c r="AB208" s="405" t="s">
        <v>1185</v>
      </c>
      <c r="AC208" s="422"/>
      <c r="AD208" s="422"/>
    </row>
    <row r="209" spans="1:30">
      <c r="A209" s="661" t="s">
        <v>1170</v>
      </c>
      <c r="B209" s="661"/>
      <c r="D209" s="128"/>
      <c r="E209" s="128"/>
      <c r="F209" s="85"/>
      <c r="G209" s="129"/>
      <c r="J209" s="128"/>
      <c r="K209" s="190"/>
      <c r="L209" s="190"/>
      <c r="M209" s="196"/>
      <c r="N209" s="190"/>
      <c r="O209" s="190"/>
      <c r="P209" s="190"/>
      <c r="Q209" s="195">
        <v>1</v>
      </c>
      <c r="R209" s="197">
        <v>61700</v>
      </c>
      <c r="S209" s="197">
        <v>38300</v>
      </c>
      <c r="T209" s="190" t="s">
        <v>391</v>
      </c>
      <c r="U209" s="195"/>
      <c r="V209" s="195">
        <v>1</v>
      </c>
      <c r="W209" s="188">
        <v>810783</v>
      </c>
      <c r="X209" s="188">
        <v>1846291</v>
      </c>
      <c r="Y209" s="188" t="s">
        <v>389</v>
      </c>
      <c r="Z209" s="112"/>
      <c r="AA209" s="112"/>
      <c r="AB209" s="405" t="s">
        <v>1187</v>
      </c>
      <c r="AC209" s="422"/>
      <c r="AD209" s="422"/>
    </row>
    <row r="210" spans="1:30">
      <c r="A210" s="661" t="s">
        <v>1167</v>
      </c>
      <c r="B210" s="661"/>
      <c r="D210" s="128"/>
      <c r="E210" s="128"/>
      <c r="F210" s="85"/>
      <c r="G210" s="129"/>
      <c r="J210" s="128"/>
      <c r="K210" s="190" t="s">
        <v>392</v>
      </c>
      <c r="L210" s="190"/>
      <c r="M210" s="420">
        <v>3</v>
      </c>
      <c r="N210" s="190">
        <v>3</v>
      </c>
      <c r="O210" s="421">
        <v>0</v>
      </c>
      <c r="P210" s="421"/>
      <c r="Q210" s="195">
        <v>1</v>
      </c>
      <c r="R210" s="197">
        <v>61700</v>
      </c>
      <c r="S210" s="197">
        <v>38300</v>
      </c>
      <c r="T210" s="190" t="s">
        <v>393</v>
      </c>
      <c r="U210" s="195">
        <v>1</v>
      </c>
      <c r="V210" s="195">
        <v>1</v>
      </c>
      <c r="W210" s="191">
        <v>811440</v>
      </c>
      <c r="X210" s="191">
        <v>1854091</v>
      </c>
      <c r="Y210" s="188" t="s">
        <v>389</v>
      </c>
      <c r="Z210" s="112"/>
      <c r="AA210" s="112"/>
      <c r="AB210" s="422" t="s">
        <v>394</v>
      </c>
      <c r="AC210" s="422"/>
      <c r="AD210" s="422"/>
    </row>
    <row r="211" spans="1:30">
      <c r="A211" s="661" t="s">
        <v>1168</v>
      </c>
      <c r="B211" s="661"/>
      <c r="D211" s="128"/>
      <c r="E211" s="128"/>
      <c r="F211" s="85"/>
      <c r="G211" s="129"/>
      <c r="J211" s="128"/>
      <c r="K211" s="190"/>
      <c r="L211" s="190"/>
      <c r="M211" s="196"/>
      <c r="N211" s="190"/>
      <c r="O211" s="190"/>
      <c r="P211" s="190"/>
      <c r="Q211" s="195">
        <v>1</v>
      </c>
      <c r="R211" s="197">
        <v>61700</v>
      </c>
      <c r="S211" s="197">
        <v>38300</v>
      </c>
      <c r="T211" s="190" t="s">
        <v>395</v>
      </c>
      <c r="U211" s="195">
        <v>1</v>
      </c>
      <c r="V211" s="195">
        <v>1</v>
      </c>
      <c r="W211" s="191">
        <v>811285</v>
      </c>
      <c r="X211" s="191">
        <v>1856143</v>
      </c>
      <c r="Y211" s="188" t="s">
        <v>389</v>
      </c>
      <c r="Z211" s="112"/>
      <c r="AA211" s="112"/>
      <c r="AB211" s="422"/>
      <c r="AC211" s="422"/>
      <c r="AD211" s="422"/>
    </row>
    <row r="212" spans="1:30">
      <c r="A212" s="367"/>
      <c r="B212" s="76"/>
      <c r="D212" s="128"/>
      <c r="E212" s="128"/>
      <c r="F212" s="85"/>
      <c r="G212" s="129"/>
      <c r="J212" s="128"/>
      <c r="K212" s="190"/>
      <c r="L212" s="190"/>
      <c r="M212" s="196"/>
      <c r="N212" s="190"/>
      <c r="O212" s="190"/>
      <c r="P212" s="190"/>
      <c r="Q212" s="195">
        <v>1</v>
      </c>
      <c r="R212" s="197">
        <v>61700</v>
      </c>
      <c r="S212" s="197">
        <v>38300</v>
      </c>
      <c r="T212" s="190" t="s">
        <v>396</v>
      </c>
      <c r="U212" s="195">
        <v>1</v>
      </c>
      <c r="V212" s="195">
        <v>1</v>
      </c>
      <c r="W212" s="191">
        <v>807516</v>
      </c>
      <c r="X212" s="191">
        <v>1854915</v>
      </c>
      <c r="Y212" s="188" t="s">
        <v>389</v>
      </c>
      <c r="Z212" s="112"/>
      <c r="AA212" s="112"/>
      <c r="AB212" s="422"/>
      <c r="AC212" s="422"/>
      <c r="AD212" s="422"/>
    </row>
    <row r="213" spans="1:30">
      <c r="A213" s="367"/>
      <c r="B213" s="76"/>
      <c r="D213" s="128" t="s">
        <v>397</v>
      </c>
      <c r="E213" s="128" t="s">
        <v>398</v>
      </c>
      <c r="F213" s="85"/>
      <c r="G213" s="129">
        <v>2</v>
      </c>
      <c r="H213" s="51">
        <v>61700</v>
      </c>
      <c r="J213" s="128" t="s">
        <v>397</v>
      </c>
      <c r="K213" s="190" t="s">
        <v>398</v>
      </c>
      <c r="L213" s="190">
        <v>2</v>
      </c>
      <c r="M213" s="196"/>
      <c r="N213" s="190"/>
      <c r="O213" s="190"/>
      <c r="P213" s="190"/>
      <c r="Q213" s="193">
        <v>0</v>
      </c>
      <c r="R213" s="197"/>
      <c r="S213" s="197"/>
      <c r="T213" s="190"/>
      <c r="U213" s="195"/>
      <c r="V213" s="193">
        <v>0</v>
      </c>
      <c r="W213" s="188"/>
      <c r="X213" s="188"/>
      <c r="Y213" s="188"/>
      <c r="Z213" s="112"/>
      <c r="AA213" s="112"/>
      <c r="AB213" s="422" t="s">
        <v>62</v>
      </c>
      <c r="AC213" s="422"/>
      <c r="AD213" s="422"/>
    </row>
    <row r="214" spans="1:30">
      <c r="A214" s="367"/>
      <c r="B214" s="76"/>
      <c r="D214" s="128" t="s">
        <v>399</v>
      </c>
      <c r="E214" s="128" t="s">
        <v>400</v>
      </c>
      <c r="F214" s="85"/>
      <c r="G214" s="129">
        <v>1</v>
      </c>
      <c r="H214" s="51">
        <v>61700</v>
      </c>
      <c r="J214" s="128" t="s">
        <v>399</v>
      </c>
      <c r="K214" s="190" t="s">
        <v>400</v>
      </c>
      <c r="L214" s="190">
        <v>1</v>
      </c>
      <c r="M214" s="196"/>
      <c r="N214" s="190"/>
      <c r="O214" s="190"/>
      <c r="P214" s="190"/>
      <c r="Q214" s="193">
        <v>0</v>
      </c>
      <c r="R214" s="197"/>
      <c r="S214" s="197"/>
      <c r="T214" s="190"/>
      <c r="U214" s="195"/>
      <c r="V214" s="193">
        <v>0</v>
      </c>
      <c r="W214" s="188"/>
      <c r="X214" s="188"/>
      <c r="Y214" s="188"/>
      <c r="Z214" s="112"/>
      <c r="AA214" s="112"/>
      <c r="AB214" s="422" t="s">
        <v>91</v>
      </c>
      <c r="AC214" s="422"/>
      <c r="AD214" s="422"/>
    </row>
    <row r="215" spans="1:30">
      <c r="A215" s="367"/>
      <c r="B215" s="76"/>
      <c r="D215" s="128" t="s">
        <v>401</v>
      </c>
      <c r="E215" s="128" t="s">
        <v>401</v>
      </c>
      <c r="F215" s="85"/>
      <c r="G215" s="129">
        <v>1</v>
      </c>
      <c r="H215" s="381">
        <v>61700</v>
      </c>
      <c r="I215" s="204"/>
      <c r="J215" s="128"/>
      <c r="K215" s="128"/>
      <c r="L215" s="127"/>
      <c r="M215" s="423"/>
      <c r="N215" s="127"/>
      <c r="O215" s="127"/>
      <c r="P215" s="128"/>
      <c r="Q215" s="129">
        <v>1</v>
      </c>
      <c r="R215" s="130">
        <v>61700</v>
      </c>
      <c r="S215" s="130">
        <v>38300</v>
      </c>
      <c r="T215" s="128" t="s">
        <v>402</v>
      </c>
      <c r="U215" s="199"/>
      <c r="V215" s="129">
        <v>1</v>
      </c>
      <c r="W215" s="188">
        <v>279914</v>
      </c>
      <c r="X215" s="200">
        <v>1753263</v>
      </c>
      <c r="Y215" s="188" t="s">
        <v>403</v>
      </c>
      <c r="Z215" s="112"/>
      <c r="AA215" s="112"/>
      <c r="AB215" s="422"/>
      <c r="AC215" s="422"/>
      <c r="AD215" s="422"/>
    </row>
    <row r="216" spans="1:30">
      <c r="A216" s="367"/>
      <c r="B216" s="76"/>
      <c r="D216" s="128" t="s">
        <v>404</v>
      </c>
      <c r="E216" s="128" t="s">
        <v>405</v>
      </c>
      <c r="F216" s="85"/>
      <c r="G216" s="129">
        <v>1</v>
      </c>
      <c r="H216" s="381">
        <v>61700</v>
      </c>
      <c r="I216" s="204"/>
      <c r="J216" s="128" t="s">
        <v>404</v>
      </c>
      <c r="K216" s="190" t="s">
        <v>405</v>
      </c>
      <c r="L216" s="190"/>
      <c r="M216" s="420">
        <v>2</v>
      </c>
      <c r="N216" s="421">
        <v>0</v>
      </c>
      <c r="O216" s="190">
        <v>2</v>
      </c>
      <c r="P216" s="190"/>
      <c r="Q216" s="195">
        <v>1</v>
      </c>
      <c r="R216" s="197">
        <v>61700</v>
      </c>
      <c r="S216" s="197">
        <v>38300</v>
      </c>
      <c r="T216" s="190" t="s">
        <v>406</v>
      </c>
      <c r="U216" s="195">
        <v>2</v>
      </c>
      <c r="V216" s="195">
        <v>1</v>
      </c>
      <c r="W216" s="188">
        <v>271152</v>
      </c>
      <c r="X216" s="188">
        <v>1770638</v>
      </c>
      <c r="Y216" s="188" t="s">
        <v>403</v>
      </c>
      <c r="Z216" s="112"/>
      <c r="AA216" s="112"/>
      <c r="AB216" s="422" t="s">
        <v>407</v>
      </c>
      <c r="AC216" s="422"/>
      <c r="AD216" s="422"/>
    </row>
    <row r="217" spans="1:30">
      <c r="A217" s="367"/>
      <c r="B217" s="76"/>
      <c r="D217" s="128"/>
      <c r="E217" s="128"/>
      <c r="F217" s="85"/>
      <c r="G217" s="129"/>
      <c r="J217" s="128"/>
      <c r="K217" s="190"/>
      <c r="L217" s="190"/>
      <c r="M217" s="196"/>
      <c r="N217" s="190"/>
      <c r="O217" s="190"/>
      <c r="P217" s="190"/>
      <c r="Q217" s="195">
        <v>1</v>
      </c>
      <c r="R217" s="197">
        <v>61700</v>
      </c>
      <c r="S217" s="197">
        <v>38300</v>
      </c>
      <c r="T217" s="190" t="s">
        <v>406</v>
      </c>
      <c r="U217" s="195"/>
      <c r="V217" s="195">
        <v>1</v>
      </c>
      <c r="W217" s="188">
        <v>269706</v>
      </c>
      <c r="X217" s="188">
        <v>1771352</v>
      </c>
      <c r="Y217" s="188" t="s">
        <v>403</v>
      </c>
      <c r="Z217" s="112"/>
      <c r="AA217" s="112"/>
      <c r="AB217" s="422"/>
      <c r="AC217" s="422"/>
      <c r="AD217" s="422"/>
    </row>
    <row r="218" spans="1:30">
      <c r="A218" s="367"/>
      <c r="B218" s="76"/>
      <c r="D218" s="128"/>
      <c r="E218" s="128"/>
      <c r="F218" s="85"/>
      <c r="G218" s="129"/>
      <c r="J218" s="128"/>
      <c r="K218" s="190"/>
      <c r="L218" s="190"/>
      <c r="M218" s="196"/>
      <c r="N218" s="190"/>
      <c r="O218" s="190"/>
      <c r="P218" s="190"/>
      <c r="Q218" s="195">
        <v>1</v>
      </c>
      <c r="R218" s="197">
        <v>61700</v>
      </c>
      <c r="S218" s="197">
        <v>38300</v>
      </c>
      <c r="T218" s="190" t="s">
        <v>406</v>
      </c>
      <c r="U218" s="195"/>
      <c r="V218" s="195">
        <v>1</v>
      </c>
      <c r="W218" s="188">
        <v>207211</v>
      </c>
      <c r="X218" s="188">
        <v>1771274</v>
      </c>
      <c r="Y218" s="188" t="s">
        <v>403</v>
      </c>
      <c r="Z218" s="112"/>
      <c r="AA218" s="112"/>
      <c r="AB218" s="422"/>
      <c r="AC218" s="422"/>
      <c r="AD218" s="422"/>
    </row>
    <row r="219" spans="1:30">
      <c r="A219" s="367"/>
      <c r="B219" s="76"/>
      <c r="D219" s="128" t="s">
        <v>408</v>
      </c>
      <c r="E219" s="128" t="s">
        <v>409</v>
      </c>
      <c r="F219" s="85"/>
      <c r="G219" s="129">
        <v>1</v>
      </c>
      <c r="H219" s="51">
        <v>61700</v>
      </c>
      <c r="J219" s="128" t="s">
        <v>408</v>
      </c>
      <c r="K219" s="190" t="s">
        <v>409</v>
      </c>
      <c r="L219" s="190">
        <v>1</v>
      </c>
      <c r="M219" s="196"/>
      <c r="N219" s="190"/>
      <c r="O219" s="190"/>
      <c r="P219" s="190"/>
      <c r="Q219" s="195"/>
      <c r="R219" s="197"/>
      <c r="S219" s="197"/>
      <c r="T219" s="190"/>
      <c r="U219" s="195"/>
      <c r="V219" s="195"/>
      <c r="W219" s="188"/>
      <c r="X219" s="188"/>
      <c r="Y219" s="188"/>
      <c r="Z219" s="112"/>
      <c r="AA219" s="112"/>
      <c r="AB219" s="422" t="s">
        <v>91</v>
      </c>
      <c r="AC219" s="422"/>
      <c r="AD219" s="422"/>
    </row>
    <row r="220" spans="1:30">
      <c r="A220" s="367"/>
      <c r="B220" s="76"/>
      <c r="D220" s="128"/>
      <c r="E220" s="128"/>
      <c r="F220" s="85"/>
      <c r="G220" s="129"/>
      <c r="J220" s="128"/>
      <c r="K220" s="190" t="s">
        <v>410</v>
      </c>
      <c r="L220" s="190"/>
      <c r="M220" s="420">
        <v>2</v>
      </c>
      <c r="N220" s="190">
        <v>2</v>
      </c>
      <c r="O220" s="421">
        <v>0</v>
      </c>
      <c r="P220" s="421"/>
      <c r="Q220" s="195">
        <v>1</v>
      </c>
      <c r="R220" s="197">
        <v>61700</v>
      </c>
      <c r="S220" s="197">
        <v>38300</v>
      </c>
      <c r="T220" s="190" t="s">
        <v>410</v>
      </c>
      <c r="U220" s="195">
        <v>2</v>
      </c>
      <c r="V220" s="195">
        <v>1</v>
      </c>
      <c r="W220" s="188">
        <v>303806</v>
      </c>
      <c r="X220" s="188">
        <v>1856419</v>
      </c>
      <c r="Y220" s="188" t="s">
        <v>403</v>
      </c>
      <c r="Z220" s="112"/>
      <c r="AA220" s="112"/>
      <c r="AB220" s="422" t="s">
        <v>411</v>
      </c>
      <c r="AC220" s="422"/>
      <c r="AD220" s="422"/>
    </row>
    <row r="221" spans="1:30">
      <c r="A221" s="367"/>
      <c r="B221" s="76"/>
      <c r="D221" s="128"/>
      <c r="E221" s="128"/>
      <c r="F221" s="85"/>
      <c r="G221" s="129"/>
      <c r="J221" s="128"/>
      <c r="K221" s="190"/>
      <c r="L221" s="190"/>
      <c r="M221" s="196"/>
      <c r="N221" s="190"/>
      <c r="O221" s="190"/>
      <c r="P221" s="190"/>
      <c r="Q221" s="195">
        <v>1</v>
      </c>
      <c r="R221" s="197">
        <v>61700</v>
      </c>
      <c r="S221" s="197">
        <v>38300</v>
      </c>
      <c r="T221" s="190" t="s">
        <v>410</v>
      </c>
      <c r="U221" s="195"/>
      <c r="V221" s="195">
        <v>1</v>
      </c>
      <c r="W221" s="188">
        <v>303804</v>
      </c>
      <c r="X221" s="188">
        <v>1856380</v>
      </c>
      <c r="Y221" s="188" t="s">
        <v>403</v>
      </c>
      <c r="Z221" s="112"/>
      <c r="AA221" s="112"/>
      <c r="AB221" s="422"/>
      <c r="AC221" s="422"/>
      <c r="AD221" s="422"/>
    </row>
    <row r="222" spans="1:30">
      <c r="A222" s="367"/>
      <c r="B222" s="76"/>
      <c r="D222" s="128" t="s">
        <v>412</v>
      </c>
      <c r="E222" s="128" t="s">
        <v>412</v>
      </c>
      <c r="F222" s="85"/>
      <c r="G222" s="129">
        <v>2</v>
      </c>
      <c r="H222" s="51">
        <v>61700</v>
      </c>
      <c r="J222" s="128" t="s">
        <v>412</v>
      </c>
      <c r="K222" s="190" t="s">
        <v>412</v>
      </c>
      <c r="L222" s="190">
        <v>2</v>
      </c>
      <c r="M222" s="196"/>
      <c r="N222" s="190"/>
      <c r="O222" s="190"/>
      <c r="P222" s="190"/>
      <c r="Q222" s="193">
        <v>0</v>
      </c>
      <c r="R222" s="197"/>
      <c r="S222" s="197"/>
      <c r="T222" s="190"/>
      <c r="U222" s="195"/>
      <c r="V222" s="193">
        <v>0</v>
      </c>
      <c r="W222" s="188"/>
      <c r="X222" s="188"/>
      <c r="Y222" s="188"/>
      <c r="Z222" s="112"/>
      <c r="AA222" s="112"/>
      <c r="AB222" s="422" t="s">
        <v>62</v>
      </c>
      <c r="AC222" s="422"/>
      <c r="AD222" s="422"/>
    </row>
    <row r="223" spans="1:30">
      <c r="A223" s="367"/>
      <c r="B223" s="76"/>
      <c r="D223" s="128" t="s">
        <v>413</v>
      </c>
      <c r="E223" s="128" t="s">
        <v>413</v>
      </c>
      <c r="F223" s="85"/>
      <c r="G223" s="129">
        <v>1</v>
      </c>
      <c r="H223" s="51">
        <v>61700</v>
      </c>
      <c r="J223" s="128" t="s">
        <v>413</v>
      </c>
      <c r="K223" s="190" t="s">
        <v>413</v>
      </c>
      <c r="L223" s="190">
        <v>1</v>
      </c>
      <c r="M223" s="196"/>
      <c r="N223" s="190"/>
      <c r="O223" s="190"/>
      <c r="P223" s="190"/>
      <c r="Q223" s="193">
        <v>0</v>
      </c>
      <c r="R223" s="197"/>
      <c r="S223" s="197"/>
      <c r="T223" s="190"/>
      <c r="U223" s="195"/>
      <c r="V223" s="193">
        <v>0</v>
      </c>
      <c r="W223" s="188"/>
      <c r="X223" s="188"/>
      <c r="Y223" s="188"/>
      <c r="Z223" s="112"/>
      <c r="AA223" s="112"/>
      <c r="AB223" s="422" t="s">
        <v>91</v>
      </c>
      <c r="AC223" s="422"/>
      <c r="AD223" s="422"/>
    </row>
    <row r="224" spans="1:30">
      <c r="A224" s="367"/>
      <c r="B224" s="76"/>
      <c r="D224" s="128"/>
      <c r="E224" s="128"/>
      <c r="F224" s="85"/>
      <c r="G224" s="129"/>
      <c r="J224" s="128"/>
      <c r="K224" s="190" t="s">
        <v>414</v>
      </c>
      <c r="L224" s="190"/>
      <c r="M224" s="420">
        <v>3</v>
      </c>
      <c r="N224" s="190">
        <v>3</v>
      </c>
      <c r="O224" s="421">
        <v>0</v>
      </c>
      <c r="P224" s="421"/>
      <c r="Q224" s="195">
        <v>1</v>
      </c>
      <c r="R224" s="197">
        <v>61700</v>
      </c>
      <c r="S224" s="197">
        <v>38300</v>
      </c>
      <c r="T224" s="190" t="s">
        <v>415</v>
      </c>
      <c r="U224" s="195">
        <v>3</v>
      </c>
      <c r="V224" s="195">
        <v>1</v>
      </c>
      <c r="W224" s="200">
        <v>222054</v>
      </c>
      <c r="X224" s="200">
        <v>1751963</v>
      </c>
      <c r="Y224" s="203" t="s">
        <v>403</v>
      </c>
      <c r="Z224" s="112"/>
      <c r="AA224" s="112"/>
      <c r="AB224" s="422" t="s">
        <v>416</v>
      </c>
      <c r="AC224" s="422"/>
      <c r="AD224" s="422"/>
    </row>
    <row r="225" spans="1:30">
      <c r="A225" s="367"/>
      <c r="B225" s="76"/>
      <c r="D225" s="128"/>
      <c r="E225" s="128"/>
      <c r="F225" s="85"/>
      <c r="G225" s="129"/>
      <c r="J225" s="128"/>
      <c r="K225" s="190"/>
      <c r="L225" s="190"/>
      <c r="M225" s="196"/>
      <c r="N225" s="190"/>
      <c r="O225" s="190"/>
      <c r="P225" s="190"/>
      <c r="Q225" s="195">
        <v>1</v>
      </c>
      <c r="R225" s="197">
        <v>61700</v>
      </c>
      <c r="S225" s="197">
        <v>38300</v>
      </c>
      <c r="T225" s="190" t="s">
        <v>415</v>
      </c>
      <c r="U225" s="195"/>
      <c r="V225" s="195">
        <v>1</v>
      </c>
      <c r="W225" s="200">
        <v>222105</v>
      </c>
      <c r="X225" s="200">
        <v>1752064</v>
      </c>
      <c r="Y225" s="203" t="s">
        <v>403</v>
      </c>
      <c r="Z225" s="112"/>
      <c r="AA225" s="112"/>
      <c r="AB225" s="422"/>
      <c r="AC225" s="422"/>
      <c r="AD225" s="422"/>
    </row>
    <row r="226" spans="1:30">
      <c r="A226" s="367"/>
      <c r="B226" s="76"/>
      <c r="D226" s="128"/>
      <c r="E226" s="128"/>
      <c r="F226" s="85"/>
      <c r="G226" s="129"/>
      <c r="J226" s="128"/>
      <c r="K226" s="190"/>
      <c r="L226" s="190"/>
      <c r="M226" s="196"/>
      <c r="N226" s="190"/>
      <c r="O226" s="190"/>
      <c r="P226" s="190"/>
      <c r="Q226" s="195">
        <v>1</v>
      </c>
      <c r="R226" s="197">
        <v>61700</v>
      </c>
      <c r="S226" s="197">
        <v>38300</v>
      </c>
      <c r="T226" s="190" t="s">
        <v>415</v>
      </c>
      <c r="U226" s="195"/>
      <c r="V226" s="195">
        <v>1</v>
      </c>
      <c r="W226" s="200">
        <v>222489</v>
      </c>
      <c r="X226" s="200">
        <v>1752193</v>
      </c>
      <c r="Y226" s="203" t="s">
        <v>403</v>
      </c>
      <c r="Z226" s="112"/>
      <c r="AA226" s="112"/>
      <c r="AB226" s="422"/>
      <c r="AC226" s="422"/>
      <c r="AD226" s="422"/>
    </row>
    <row r="227" spans="1:30">
      <c r="A227" s="367"/>
      <c r="B227" s="76"/>
      <c r="D227" s="128" t="s">
        <v>417</v>
      </c>
      <c r="E227" s="128" t="s">
        <v>418</v>
      </c>
      <c r="F227" s="85"/>
      <c r="G227" s="129">
        <v>1</v>
      </c>
      <c r="H227" s="51">
        <v>61700</v>
      </c>
      <c r="J227" s="128" t="s">
        <v>417</v>
      </c>
      <c r="K227" s="190" t="s">
        <v>418</v>
      </c>
      <c r="L227" s="190">
        <v>1</v>
      </c>
      <c r="M227" s="196"/>
      <c r="N227" s="190"/>
      <c r="O227" s="190"/>
      <c r="P227" s="190"/>
      <c r="Q227" s="193">
        <v>0</v>
      </c>
      <c r="R227" s="197"/>
      <c r="S227" s="197"/>
      <c r="T227" s="190"/>
      <c r="U227" s="195"/>
      <c r="V227" s="193">
        <v>0</v>
      </c>
      <c r="W227" s="188"/>
      <c r="X227" s="188"/>
      <c r="Y227" s="188"/>
      <c r="Z227" s="112"/>
      <c r="AA227" s="112"/>
      <c r="AB227" s="422" t="s">
        <v>91</v>
      </c>
      <c r="AC227" s="422"/>
      <c r="AD227" s="422"/>
    </row>
    <row r="228" spans="1:30">
      <c r="A228" s="367"/>
      <c r="B228" s="76"/>
      <c r="D228" s="128" t="s">
        <v>419</v>
      </c>
      <c r="E228" s="128" t="s">
        <v>420</v>
      </c>
      <c r="F228" s="85"/>
      <c r="G228" s="129"/>
      <c r="H228" s="381">
        <v>61700</v>
      </c>
      <c r="I228" s="204"/>
      <c r="J228" s="128" t="s">
        <v>419</v>
      </c>
      <c r="K228" s="190" t="s">
        <v>420</v>
      </c>
      <c r="L228" s="190"/>
      <c r="M228" s="420">
        <v>4</v>
      </c>
      <c r="N228" s="190">
        <v>4</v>
      </c>
      <c r="O228" s="421">
        <v>0</v>
      </c>
      <c r="P228" s="421"/>
      <c r="Q228" s="195">
        <v>1</v>
      </c>
      <c r="R228" s="197">
        <v>61700</v>
      </c>
      <c r="S228" s="197">
        <v>38300</v>
      </c>
      <c r="T228" s="190" t="s">
        <v>421</v>
      </c>
      <c r="U228" s="195">
        <v>4</v>
      </c>
      <c r="V228" s="195">
        <v>1</v>
      </c>
      <c r="W228" s="188">
        <v>190248</v>
      </c>
      <c r="X228" s="188">
        <v>1848260</v>
      </c>
      <c r="Y228" s="188" t="s">
        <v>403</v>
      </c>
      <c r="Z228" s="112"/>
      <c r="AA228" s="112"/>
      <c r="AB228" s="422"/>
      <c r="AC228" s="422"/>
      <c r="AD228" s="422"/>
    </row>
    <row r="229" spans="1:30">
      <c r="A229" s="367"/>
      <c r="B229" s="76"/>
      <c r="D229" s="128"/>
      <c r="E229" s="128"/>
      <c r="F229" s="85"/>
      <c r="G229" s="129"/>
      <c r="J229" s="128"/>
      <c r="K229" s="190"/>
      <c r="L229" s="190"/>
      <c r="M229" s="196"/>
      <c r="N229" s="190"/>
      <c r="O229" s="190"/>
      <c r="P229" s="190"/>
      <c r="Q229" s="195">
        <v>1</v>
      </c>
      <c r="R229" s="197">
        <v>61700</v>
      </c>
      <c r="S229" s="197">
        <v>38300</v>
      </c>
      <c r="T229" s="190" t="s">
        <v>420</v>
      </c>
      <c r="U229" s="195"/>
      <c r="V229" s="195">
        <v>1</v>
      </c>
      <c r="W229" s="188">
        <v>190565</v>
      </c>
      <c r="X229" s="188">
        <v>1848353</v>
      </c>
      <c r="Y229" s="188" t="s">
        <v>403</v>
      </c>
      <c r="Z229" s="112"/>
      <c r="AA229" s="112"/>
      <c r="AB229" s="422"/>
      <c r="AC229" s="422"/>
      <c r="AD229" s="422"/>
    </row>
    <row r="230" spans="1:30">
      <c r="A230" s="367"/>
      <c r="B230" s="76"/>
      <c r="D230" s="128"/>
      <c r="E230" s="128"/>
      <c r="F230" s="85"/>
      <c r="G230" s="129"/>
      <c r="J230" s="128"/>
      <c r="K230" s="190"/>
      <c r="L230" s="190"/>
      <c r="M230" s="196"/>
      <c r="N230" s="190"/>
      <c r="O230" s="190"/>
      <c r="P230" s="190"/>
      <c r="Q230" s="195">
        <v>1</v>
      </c>
      <c r="R230" s="197">
        <v>61700</v>
      </c>
      <c r="S230" s="197">
        <v>38300</v>
      </c>
      <c r="T230" s="190" t="s">
        <v>420</v>
      </c>
      <c r="U230" s="195"/>
      <c r="V230" s="195">
        <v>1</v>
      </c>
      <c r="W230" s="188">
        <v>190591</v>
      </c>
      <c r="X230" s="188">
        <v>1848205</v>
      </c>
      <c r="Y230" s="188" t="s">
        <v>403</v>
      </c>
      <c r="Z230" s="112"/>
      <c r="AA230" s="112"/>
      <c r="AB230" s="422" t="s">
        <v>422</v>
      </c>
      <c r="AC230" s="422"/>
      <c r="AD230" s="422"/>
    </row>
    <row r="231" spans="1:30">
      <c r="A231" s="367"/>
      <c r="B231" s="76"/>
      <c r="D231" s="128"/>
      <c r="E231" s="128"/>
      <c r="F231" s="85"/>
      <c r="G231" s="129"/>
      <c r="J231" s="128"/>
      <c r="K231" s="190"/>
      <c r="L231" s="190"/>
      <c r="M231" s="196"/>
      <c r="N231" s="190"/>
      <c r="O231" s="190"/>
      <c r="P231" s="190"/>
      <c r="Q231" s="195">
        <v>1</v>
      </c>
      <c r="R231" s="197">
        <v>61700</v>
      </c>
      <c r="S231" s="197">
        <v>38300</v>
      </c>
      <c r="T231" s="190" t="s">
        <v>420</v>
      </c>
      <c r="U231" s="195"/>
      <c r="V231" s="195">
        <v>1</v>
      </c>
      <c r="W231" s="188">
        <v>190858</v>
      </c>
      <c r="X231" s="188">
        <v>1848036</v>
      </c>
      <c r="Y231" s="188" t="s">
        <v>403</v>
      </c>
      <c r="Z231" s="112"/>
      <c r="AA231" s="112"/>
      <c r="AB231" s="422" t="s">
        <v>423</v>
      </c>
      <c r="AC231" s="422"/>
      <c r="AD231" s="422"/>
    </row>
    <row r="232" spans="1:30">
      <c r="A232" s="367"/>
      <c r="B232" s="76"/>
      <c r="D232" s="128"/>
      <c r="E232" s="128" t="s">
        <v>424</v>
      </c>
      <c r="F232" s="85"/>
      <c r="G232" s="129">
        <v>1</v>
      </c>
      <c r="J232" s="128"/>
      <c r="K232" s="190" t="s">
        <v>424</v>
      </c>
      <c r="L232" s="190">
        <v>1</v>
      </c>
      <c r="M232" s="196"/>
      <c r="N232" s="190"/>
      <c r="O232" s="190"/>
      <c r="P232" s="190"/>
      <c r="Q232" s="193">
        <v>0</v>
      </c>
      <c r="R232" s="197"/>
      <c r="S232" s="197"/>
      <c r="T232" s="190"/>
      <c r="U232" s="195"/>
      <c r="V232" s="193">
        <v>0</v>
      </c>
      <c r="W232" s="188"/>
      <c r="X232" s="188"/>
      <c r="Y232" s="188"/>
      <c r="Z232" s="112"/>
      <c r="AA232" s="112"/>
      <c r="AB232" s="422" t="s">
        <v>91</v>
      </c>
      <c r="AC232" s="422"/>
      <c r="AD232" s="422"/>
    </row>
    <row r="233" spans="1:30">
      <c r="A233" s="367"/>
      <c r="B233" s="76"/>
      <c r="D233" s="128" t="s">
        <v>425</v>
      </c>
      <c r="E233" s="128" t="s">
        <v>426</v>
      </c>
      <c r="F233" s="85"/>
      <c r="G233" s="129">
        <v>1</v>
      </c>
      <c r="H233" s="51">
        <v>61700</v>
      </c>
      <c r="J233" s="128" t="s">
        <v>425</v>
      </c>
      <c r="K233" s="190" t="s">
        <v>426</v>
      </c>
      <c r="L233" s="190">
        <v>1</v>
      </c>
      <c r="M233" s="196"/>
      <c r="N233" s="190"/>
      <c r="O233" s="190"/>
      <c r="P233" s="190"/>
      <c r="Q233" s="193">
        <v>0</v>
      </c>
      <c r="R233" s="197"/>
      <c r="S233" s="197"/>
      <c r="T233" s="190"/>
      <c r="U233" s="195"/>
      <c r="V233" s="193">
        <v>0</v>
      </c>
      <c r="W233" s="188"/>
      <c r="X233" s="188"/>
      <c r="Y233" s="188"/>
      <c r="Z233" s="112"/>
      <c r="AA233" s="112"/>
      <c r="AB233" s="422" t="s">
        <v>91</v>
      </c>
      <c r="AC233" s="422"/>
      <c r="AD233" s="422"/>
    </row>
    <row r="234" spans="1:30">
      <c r="A234" s="367"/>
      <c r="B234" s="76"/>
      <c r="D234" s="128" t="s">
        <v>427</v>
      </c>
      <c r="E234" s="128" t="s">
        <v>338</v>
      </c>
      <c r="F234" s="85"/>
      <c r="G234" s="129">
        <v>2</v>
      </c>
      <c r="H234" s="51">
        <v>61700</v>
      </c>
      <c r="J234" s="128" t="s">
        <v>427</v>
      </c>
      <c r="K234" s="190" t="s">
        <v>338</v>
      </c>
      <c r="L234" s="190">
        <v>2</v>
      </c>
      <c r="M234" s="196"/>
      <c r="N234" s="190"/>
      <c r="O234" s="190"/>
      <c r="P234" s="190"/>
      <c r="Q234" s="193">
        <v>0</v>
      </c>
      <c r="R234" s="197"/>
      <c r="S234" s="197"/>
      <c r="T234" s="190"/>
      <c r="U234" s="195"/>
      <c r="V234" s="193">
        <v>0</v>
      </c>
      <c r="W234" s="188"/>
      <c r="X234" s="188"/>
      <c r="Y234" s="188"/>
      <c r="Z234" s="112"/>
      <c r="AA234" s="112"/>
      <c r="AB234" s="422" t="s">
        <v>62</v>
      </c>
      <c r="AC234" s="422"/>
      <c r="AD234" s="422"/>
    </row>
    <row r="235" spans="1:30">
      <c r="A235" s="367"/>
      <c r="B235" s="76"/>
      <c r="D235" s="128" t="s">
        <v>428</v>
      </c>
      <c r="E235" s="128" t="s">
        <v>429</v>
      </c>
      <c r="F235" s="85"/>
      <c r="G235" s="129">
        <v>1</v>
      </c>
      <c r="H235" s="381">
        <v>61700</v>
      </c>
      <c r="I235" s="204"/>
      <c r="J235" s="347" t="s">
        <v>428</v>
      </c>
      <c r="K235" s="206" t="s">
        <v>429</v>
      </c>
      <c r="L235" s="197"/>
      <c r="M235" s="197">
        <v>1</v>
      </c>
      <c r="N235" s="197">
        <v>0</v>
      </c>
      <c r="O235" s="197">
        <v>1</v>
      </c>
      <c r="P235" s="197"/>
      <c r="Q235" s="195">
        <v>1</v>
      </c>
      <c r="R235" s="197">
        <v>61700</v>
      </c>
      <c r="S235" s="197">
        <v>38300</v>
      </c>
      <c r="T235" s="206" t="s">
        <v>430</v>
      </c>
      <c r="U235" s="195">
        <v>1</v>
      </c>
      <c r="V235" s="195">
        <v>1</v>
      </c>
      <c r="W235" s="188">
        <v>210241</v>
      </c>
      <c r="X235" s="188">
        <v>1842414</v>
      </c>
      <c r="Y235" s="188" t="s">
        <v>403</v>
      </c>
      <c r="Z235" s="112"/>
      <c r="AA235" s="112"/>
      <c r="AB235" s="422" t="s">
        <v>431</v>
      </c>
      <c r="AC235" s="422"/>
      <c r="AD235" s="422"/>
    </row>
    <row r="236" spans="1:30">
      <c r="A236" s="367"/>
      <c r="B236" s="76"/>
      <c r="D236" s="128"/>
      <c r="E236" s="128"/>
      <c r="F236" s="85"/>
      <c r="G236" s="129"/>
      <c r="J236" s="347"/>
      <c r="K236" s="206"/>
      <c r="L236" s="206"/>
      <c r="M236" s="424"/>
      <c r="N236" s="206"/>
      <c r="O236" s="206"/>
      <c r="P236" s="206"/>
      <c r="Q236" s="195">
        <v>1</v>
      </c>
      <c r="R236" s="197">
        <v>61700</v>
      </c>
      <c r="S236" s="197">
        <v>38300</v>
      </c>
      <c r="T236" s="206" t="s">
        <v>432</v>
      </c>
      <c r="U236" s="195"/>
      <c r="V236" s="195">
        <v>1</v>
      </c>
      <c r="W236" s="188">
        <v>210319</v>
      </c>
      <c r="X236" s="188">
        <v>1842251</v>
      </c>
      <c r="Y236" s="188" t="s">
        <v>403</v>
      </c>
      <c r="Z236" s="112"/>
      <c r="AA236" s="112"/>
      <c r="AB236" s="422"/>
      <c r="AC236" s="422"/>
      <c r="AD236" s="422"/>
    </row>
    <row r="237" spans="1:30">
      <c r="A237" s="367"/>
      <c r="B237" s="76"/>
      <c r="D237" s="128" t="s">
        <v>433</v>
      </c>
      <c r="E237" s="128" t="s">
        <v>434</v>
      </c>
      <c r="F237" s="85"/>
      <c r="G237" s="129">
        <v>2</v>
      </c>
      <c r="H237" s="51">
        <v>61700</v>
      </c>
      <c r="J237" s="128" t="s">
        <v>433</v>
      </c>
      <c r="K237" s="190" t="s">
        <v>434</v>
      </c>
      <c r="L237" s="190">
        <v>2</v>
      </c>
      <c r="M237" s="196"/>
      <c r="N237" s="190"/>
      <c r="O237" s="190"/>
      <c r="P237" s="190"/>
      <c r="Q237" s="193">
        <v>0</v>
      </c>
      <c r="R237" s="197"/>
      <c r="S237" s="197"/>
      <c r="T237" s="190"/>
      <c r="U237" s="195"/>
      <c r="V237" s="193">
        <v>0</v>
      </c>
      <c r="W237" s="188"/>
      <c r="X237" s="188"/>
      <c r="Y237" s="188"/>
      <c r="Z237" s="112"/>
      <c r="AA237" s="112"/>
      <c r="AB237" s="422" t="s">
        <v>62</v>
      </c>
      <c r="AC237" s="422"/>
      <c r="AD237" s="422"/>
    </row>
    <row r="238" spans="1:30">
      <c r="A238" s="367"/>
      <c r="B238" s="76"/>
      <c r="D238" s="128" t="s">
        <v>154</v>
      </c>
      <c r="E238" s="128" t="s">
        <v>435</v>
      </c>
      <c r="F238" s="85"/>
      <c r="G238" s="129">
        <v>3</v>
      </c>
      <c r="H238" s="51">
        <v>61700</v>
      </c>
      <c r="J238" s="128" t="s">
        <v>154</v>
      </c>
      <c r="K238" s="190" t="s">
        <v>435</v>
      </c>
      <c r="L238" s="190">
        <v>3</v>
      </c>
      <c r="M238" s="196"/>
      <c r="N238" s="190"/>
      <c r="O238" s="190"/>
      <c r="P238" s="190"/>
      <c r="Q238" s="193">
        <v>0</v>
      </c>
      <c r="R238" s="197"/>
      <c r="S238" s="197"/>
      <c r="T238" s="190"/>
      <c r="U238" s="195"/>
      <c r="V238" s="193">
        <v>0</v>
      </c>
      <c r="W238" s="188"/>
      <c r="X238" s="188"/>
      <c r="Y238" s="188"/>
      <c r="Z238" s="112"/>
      <c r="AA238" s="112"/>
      <c r="AB238" s="422" t="s">
        <v>140</v>
      </c>
      <c r="AC238" s="422"/>
      <c r="AD238" s="422"/>
    </row>
    <row r="239" spans="1:30">
      <c r="A239" s="367"/>
      <c r="B239" s="76"/>
      <c r="D239" s="128"/>
      <c r="E239" s="128" t="s">
        <v>436</v>
      </c>
      <c r="F239" s="85"/>
      <c r="G239" s="129">
        <v>1</v>
      </c>
      <c r="H239" s="51">
        <v>61700</v>
      </c>
      <c r="J239" s="128"/>
      <c r="K239" s="190" t="s">
        <v>436</v>
      </c>
      <c r="L239" s="190"/>
      <c r="M239" s="420">
        <v>4</v>
      </c>
      <c r="N239" s="421">
        <v>0</v>
      </c>
      <c r="O239" s="190">
        <v>4</v>
      </c>
      <c r="P239" s="190"/>
      <c r="Q239" s="195">
        <v>1</v>
      </c>
      <c r="R239" s="197">
        <v>61700</v>
      </c>
      <c r="S239" s="197">
        <v>38300</v>
      </c>
      <c r="T239" s="190" t="s">
        <v>437</v>
      </c>
      <c r="U239" s="195">
        <v>4</v>
      </c>
      <c r="V239" s="195">
        <v>1</v>
      </c>
      <c r="W239" s="200">
        <v>250718</v>
      </c>
      <c r="X239" s="200">
        <v>1826305</v>
      </c>
      <c r="Y239" s="188" t="s">
        <v>403</v>
      </c>
      <c r="Z239" s="112"/>
      <c r="AA239" s="112"/>
      <c r="AB239" s="422" t="s">
        <v>438</v>
      </c>
      <c r="AC239" s="422"/>
      <c r="AD239" s="422"/>
    </row>
    <row r="240" spans="1:30">
      <c r="A240" s="367"/>
      <c r="B240" s="76"/>
      <c r="D240" s="128"/>
      <c r="E240" s="128"/>
      <c r="F240" s="85"/>
      <c r="G240" s="129"/>
      <c r="J240" s="128"/>
      <c r="K240" s="190"/>
      <c r="L240" s="190"/>
      <c r="M240" s="196"/>
      <c r="N240" s="190"/>
      <c r="O240" s="190"/>
      <c r="P240" s="190"/>
      <c r="Q240" s="195">
        <v>1</v>
      </c>
      <c r="R240" s="197">
        <v>61700</v>
      </c>
      <c r="S240" s="197">
        <v>38300</v>
      </c>
      <c r="T240" s="190" t="s">
        <v>437</v>
      </c>
      <c r="U240" s="195"/>
      <c r="V240" s="195">
        <v>1</v>
      </c>
      <c r="W240" s="191">
        <v>250906</v>
      </c>
      <c r="X240" s="191">
        <v>1826496</v>
      </c>
      <c r="Y240" s="188" t="s">
        <v>403</v>
      </c>
      <c r="Z240" s="112"/>
      <c r="AA240" s="112"/>
      <c r="AB240" s="422"/>
      <c r="AC240" s="422"/>
      <c r="AD240" s="422"/>
    </row>
    <row r="241" spans="1:30">
      <c r="A241" s="367"/>
      <c r="B241" s="76"/>
      <c r="D241" s="208"/>
      <c r="E241" s="208"/>
      <c r="G241" s="199"/>
      <c r="J241" s="128"/>
      <c r="K241" s="190"/>
      <c r="L241" s="190"/>
      <c r="M241" s="196"/>
      <c r="N241" s="190"/>
      <c r="O241" s="190"/>
      <c r="P241" s="190"/>
      <c r="Q241" s="195">
        <v>1</v>
      </c>
      <c r="R241" s="197">
        <v>61700</v>
      </c>
      <c r="S241" s="197">
        <v>38300</v>
      </c>
      <c r="T241" s="190" t="s">
        <v>437</v>
      </c>
      <c r="U241" s="195"/>
      <c r="V241" s="195">
        <v>1</v>
      </c>
      <c r="W241" s="200">
        <v>251178</v>
      </c>
      <c r="X241" s="200">
        <v>1826480</v>
      </c>
      <c r="Y241" s="188" t="s">
        <v>403</v>
      </c>
      <c r="Z241" s="112"/>
      <c r="AA241" s="112"/>
      <c r="AB241" s="422"/>
      <c r="AC241" s="422"/>
      <c r="AD241" s="422"/>
    </row>
    <row r="242" spans="1:30">
      <c r="A242" s="367"/>
      <c r="B242" s="76"/>
      <c r="D242" s="208"/>
      <c r="E242" s="208"/>
      <c r="G242" s="199"/>
      <c r="J242" s="128"/>
      <c r="K242" s="190"/>
      <c r="L242" s="190"/>
      <c r="M242" s="196"/>
      <c r="N242" s="190"/>
      <c r="O242" s="190"/>
      <c r="P242" s="190"/>
      <c r="Q242" s="195">
        <v>1</v>
      </c>
      <c r="R242" s="197">
        <v>61700</v>
      </c>
      <c r="S242" s="197">
        <v>38300</v>
      </c>
      <c r="T242" s="190" t="s">
        <v>437</v>
      </c>
      <c r="U242" s="195"/>
      <c r="V242" s="195">
        <v>1</v>
      </c>
      <c r="W242" s="200">
        <v>251302</v>
      </c>
      <c r="X242" s="200">
        <v>1826811</v>
      </c>
      <c r="Y242" s="188" t="s">
        <v>403</v>
      </c>
      <c r="Z242" s="112"/>
      <c r="AA242" s="112"/>
      <c r="AB242" s="422"/>
      <c r="AC242" s="422"/>
      <c r="AD242" s="422"/>
    </row>
    <row r="243" spans="1:30">
      <c r="A243" s="367"/>
      <c r="B243" s="76"/>
      <c r="D243" s="208"/>
      <c r="E243" s="208"/>
      <c r="G243" s="199"/>
      <c r="J243" s="128"/>
      <c r="K243" s="190"/>
      <c r="L243" s="190"/>
      <c r="M243" s="196"/>
      <c r="N243" s="190"/>
      <c r="O243" s="190"/>
      <c r="P243" s="190"/>
      <c r="Q243" s="195">
        <v>1</v>
      </c>
      <c r="R243" s="197">
        <v>61700</v>
      </c>
      <c r="S243" s="197">
        <v>38300</v>
      </c>
      <c r="T243" s="190" t="s">
        <v>437</v>
      </c>
      <c r="U243" s="195"/>
      <c r="V243" s="195">
        <v>1</v>
      </c>
      <c r="W243" s="191">
        <v>251834</v>
      </c>
      <c r="X243" s="191">
        <v>1826858</v>
      </c>
      <c r="Y243" s="188" t="s">
        <v>403</v>
      </c>
      <c r="Z243" s="112"/>
      <c r="AA243" s="112"/>
      <c r="AB243" s="422"/>
      <c r="AC243" s="422"/>
      <c r="AD243" s="422"/>
    </row>
    <row r="244" spans="1:30">
      <c r="A244" s="367"/>
      <c r="B244" s="76"/>
      <c r="D244" s="208"/>
      <c r="E244" s="208" t="s">
        <v>439</v>
      </c>
      <c r="G244" s="199">
        <v>2</v>
      </c>
      <c r="H244" s="378">
        <f>SUM(H245:H278)</f>
        <v>740400</v>
      </c>
      <c r="J244" s="128"/>
      <c r="K244" s="190" t="s">
        <v>439</v>
      </c>
      <c r="L244" s="190">
        <v>2</v>
      </c>
      <c r="M244" s="196"/>
      <c r="N244" s="190"/>
      <c r="O244" s="190"/>
      <c r="P244" s="190"/>
      <c r="Q244" s="193">
        <v>0</v>
      </c>
      <c r="R244" s="197"/>
      <c r="S244" s="197"/>
      <c r="T244" s="190"/>
      <c r="U244" s="195"/>
      <c r="V244" s="193">
        <v>0</v>
      </c>
      <c r="W244" s="188"/>
      <c r="X244" s="188"/>
      <c r="Y244" s="188"/>
      <c r="Z244" s="112"/>
      <c r="AA244" s="112"/>
      <c r="AB244" s="422" t="s">
        <v>440</v>
      </c>
      <c r="AC244" s="422"/>
      <c r="AD244" s="422"/>
    </row>
    <row r="245" spans="1:30">
      <c r="A245" s="367"/>
      <c r="B245" s="76"/>
      <c r="D245" s="208" t="s">
        <v>441</v>
      </c>
      <c r="E245" s="208" t="s">
        <v>442</v>
      </c>
      <c r="G245" s="199">
        <v>3</v>
      </c>
      <c r="H245" s="51">
        <v>61700</v>
      </c>
      <c r="J245" s="128" t="s">
        <v>441</v>
      </c>
      <c r="K245" s="190" t="s">
        <v>442</v>
      </c>
      <c r="L245" s="190">
        <v>3</v>
      </c>
      <c r="M245" s="196"/>
      <c r="N245" s="190"/>
      <c r="O245" s="190"/>
      <c r="P245" s="190"/>
      <c r="Q245" s="193">
        <v>0</v>
      </c>
      <c r="R245" s="197"/>
      <c r="S245" s="197"/>
      <c r="T245" s="190"/>
      <c r="U245" s="195"/>
      <c r="V245" s="193">
        <v>0</v>
      </c>
      <c r="W245" s="188"/>
      <c r="X245" s="188"/>
      <c r="Y245" s="188"/>
      <c r="Z245" s="112"/>
      <c r="AA245" s="112"/>
      <c r="AB245" s="422" t="s">
        <v>140</v>
      </c>
      <c r="AC245" s="422"/>
      <c r="AD245" s="422"/>
    </row>
    <row r="246" spans="1:30">
      <c r="A246" s="367"/>
      <c r="B246" s="76"/>
      <c r="D246" s="208" t="s">
        <v>443</v>
      </c>
      <c r="E246" s="208" t="s">
        <v>444</v>
      </c>
      <c r="G246" s="199">
        <v>2</v>
      </c>
      <c r="H246" s="51">
        <v>61700</v>
      </c>
      <c r="J246" s="128" t="s">
        <v>443</v>
      </c>
      <c r="K246" s="190" t="s">
        <v>444</v>
      </c>
      <c r="L246" s="190">
        <v>2</v>
      </c>
      <c r="M246" s="196"/>
      <c r="N246" s="190"/>
      <c r="O246" s="190"/>
      <c r="P246" s="190"/>
      <c r="Q246" s="193">
        <v>0</v>
      </c>
      <c r="R246" s="197"/>
      <c r="S246" s="197"/>
      <c r="T246" s="190"/>
      <c r="U246" s="195"/>
      <c r="V246" s="193">
        <v>0</v>
      </c>
      <c r="W246" s="188"/>
      <c r="X246" s="188"/>
      <c r="Y246" s="188"/>
      <c r="Z246" s="112"/>
      <c r="AA246" s="112"/>
      <c r="AB246" s="422" t="s">
        <v>440</v>
      </c>
      <c r="AC246" s="422"/>
      <c r="AD246" s="422"/>
    </row>
    <row r="247" spans="1:30">
      <c r="A247" s="367"/>
      <c r="B247" s="76"/>
      <c r="D247" s="208"/>
      <c r="E247" s="208"/>
      <c r="G247" s="199"/>
      <c r="J247" s="128" t="s">
        <v>445</v>
      </c>
      <c r="K247" s="190" t="s">
        <v>446</v>
      </c>
      <c r="L247" s="190"/>
      <c r="M247" s="420">
        <v>4</v>
      </c>
      <c r="N247" s="190">
        <v>4</v>
      </c>
      <c r="O247" s="421">
        <v>0</v>
      </c>
      <c r="P247" s="421"/>
      <c r="Q247" s="195">
        <v>1</v>
      </c>
      <c r="R247" s="197">
        <v>61700</v>
      </c>
      <c r="S247" s="197">
        <v>38300</v>
      </c>
      <c r="T247" s="190" t="s">
        <v>447</v>
      </c>
      <c r="U247" s="195">
        <v>1</v>
      </c>
      <c r="V247" s="195">
        <v>1</v>
      </c>
      <c r="W247" s="200">
        <v>262981</v>
      </c>
      <c r="X247" s="200">
        <v>1875386</v>
      </c>
      <c r="Y247" s="188" t="s">
        <v>403</v>
      </c>
      <c r="Z247" s="112"/>
      <c r="AA247" s="112"/>
      <c r="AB247" s="422" t="s">
        <v>448</v>
      </c>
      <c r="AC247" s="422"/>
      <c r="AD247" s="422"/>
    </row>
    <row r="248" spans="1:30">
      <c r="A248" s="367"/>
      <c r="B248" s="76"/>
      <c r="D248" s="208"/>
      <c r="E248" s="208"/>
      <c r="G248" s="199"/>
      <c r="J248" s="128"/>
      <c r="K248" s="190"/>
      <c r="L248" s="190"/>
      <c r="M248" s="196"/>
      <c r="N248" s="190"/>
      <c r="O248" s="190"/>
      <c r="P248" s="190"/>
      <c r="Q248" s="195">
        <v>1</v>
      </c>
      <c r="R248" s="197">
        <v>61700</v>
      </c>
      <c r="S248" s="197">
        <v>38300</v>
      </c>
      <c r="T248" s="190" t="s">
        <v>446</v>
      </c>
      <c r="U248" s="195">
        <v>1</v>
      </c>
      <c r="V248" s="195">
        <v>1</v>
      </c>
      <c r="W248" s="200">
        <v>264683</v>
      </c>
      <c r="X248" s="200">
        <v>1871037</v>
      </c>
      <c r="Y248" s="188" t="s">
        <v>403</v>
      </c>
      <c r="Z248" s="112"/>
      <c r="AA248" s="112"/>
      <c r="AB248" s="422"/>
      <c r="AC248" s="422"/>
      <c r="AD248" s="422"/>
    </row>
    <row r="249" spans="1:30">
      <c r="A249" s="367"/>
      <c r="B249" s="76"/>
      <c r="D249" s="208"/>
      <c r="E249" s="208"/>
      <c r="G249" s="199"/>
      <c r="J249" s="128"/>
      <c r="K249" s="190"/>
      <c r="L249" s="190"/>
      <c r="M249" s="196"/>
      <c r="N249" s="190"/>
      <c r="O249" s="190"/>
      <c r="P249" s="190"/>
      <c r="Q249" s="195">
        <v>1</v>
      </c>
      <c r="R249" s="197">
        <v>61700</v>
      </c>
      <c r="S249" s="197">
        <v>38300</v>
      </c>
      <c r="T249" s="190" t="s">
        <v>446</v>
      </c>
      <c r="U249" s="195">
        <v>1</v>
      </c>
      <c r="V249" s="195">
        <v>1</v>
      </c>
      <c r="W249" s="191">
        <v>265259</v>
      </c>
      <c r="X249" s="191">
        <v>1871343</v>
      </c>
      <c r="Y249" s="188" t="s">
        <v>403</v>
      </c>
      <c r="Z249" s="112"/>
      <c r="AA249" s="112"/>
      <c r="AB249" s="422" t="s">
        <v>444</v>
      </c>
      <c r="AC249" s="422"/>
      <c r="AD249" s="422"/>
    </row>
    <row r="250" spans="1:30" s="123" customFormat="1" ht="21.75" thickBot="1">
      <c r="A250" s="548"/>
      <c r="B250" s="509"/>
      <c r="D250" s="210"/>
      <c r="E250" s="210"/>
      <c r="G250" s="101"/>
      <c r="H250" s="69"/>
      <c r="J250" s="126"/>
      <c r="K250" s="189"/>
      <c r="L250" s="189"/>
      <c r="M250" s="192"/>
      <c r="N250" s="189"/>
      <c r="O250" s="189"/>
      <c r="P250" s="189"/>
      <c r="Q250" s="201">
        <v>1</v>
      </c>
      <c r="R250" s="194">
        <v>61700</v>
      </c>
      <c r="S250" s="194">
        <v>38300</v>
      </c>
      <c r="T250" s="189" t="s">
        <v>446</v>
      </c>
      <c r="U250" s="201">
        <v>1</v>
      </c>
      <c r="V250" s="201">
        <v>1</v>
      </c>
      <c r="W250" s="582">
        <v>265854</v>
      </c>
      <c r="X250" s="582">
        <v>1871447</v>
      </c>
      <c r="Y250" s="202" t="s">
        <v>403</v>
      </c>
      <c r="Z250" s="202"/>
      <c r="AA250" s="202"/>
      <c r="AB250" s="583"/>
      <c r="AC250" s="583"/>
      <c r="AD250" s="583"/>
    </row>
    <row r="251" spans="1:30" s="497" customFormat="1" ht="21.75" thickBot="1">
      <c r="A251" s="519">
        <v>11</v>
      </c>
      <c r="B251" s="520" t="s">
        <v>449</v>
      </c>
      <c r="C251" s="531"/>
      <c r="D251" s="531"/>
      <c r="E251" s="531"/>
      <c r="F251" s="531"/>
      <c r="G251" s="545">
        <f>SUM(G252:G291)</f>
        <v>40</v>
      </c>
      <c r="H251" s="523">
        <v>61700</v>
      </c>
      <c r="I251" s="531"/>
      <c r="J251" s="531"/>
      <c r="K251" s="531"/>
      <c r="L251" s="545">
        <f>SUM(L252:L294)</f>
        <v>10</v>
      </c>
      <c r="M251" s="545">
        <f>SUM(M252:M294)</f>
        <v>10</v>
      </c>
      <c r="N251" s="545">
        <f>SUM(N252:N294)</f>
        <v>6</v>
      </c>
      <c r="O251" s="545">
        <f>SUM(O252:O294)</f>
        <v>4</v>
      </c>
      <c r="P251" s="545">
        <f>SUM(P252:P294)</f>
        <v>0</v>
      </c>
      <c r="Q251" s="545">
        <f>G251-L251+M251</f>
        <v>40</v>
      </c>
      <c r="R251" s="545">
        <f>SUM(R252:R294)</f>
        <v>2468000</v>
      </c>
      <c r="S251" s="545">
        <f>SUM(S252:S294)</f>
        <v>1532000</v>
      </c>
      <c r="T251" s="531"/>
      <c r="U251" s="545">
        <f>SUM(U252:U291)</f>
        <v>6</v>
      </c>
      <c r="V251" s="545">
        <f>G251-L251+M251</f>
        <v>40</v>
      </c>
      <c r="W251" s="570"/>
      <c r="X251" s="570"/>
      <c r="Y251" s="570"/>
      <c r="Z251" s="570">
        <f>COUNTA(Z252:Z294)</f>
        <v>0</v>
      </c>
      <c r="AA251" s="570">
        <f>COUNTA(AA252:AA294)</f>
        <v>40</v>
      </c>
      <c r="AB251" s="585"/>
      <c r="AC251" s="585"/>
      <c r="AD251" s="585"/>
    </row>
    <row r="252" spans="1:30" s="73" customFormat="1">
      <c r="A252" s="662" t="s">
        <v>1172</v>
      </c>
      <c r="B252" s="662"/>
      <c r="D252" s="160" t="s">
        <v>450</v>
      </c>
      <c r="E252" s="211" t="s">
        <v>451</v>
      </c>
      <c r="F252" s="100"/>
      <c r="G252" s="89">
        <v>4</v>
      </c>
      <c r="H252" s="89">
        <v>61700</v>
      </c>
      <c r="I252" s="100"/>
      <c r="J252" s="160"/>
      <c r="K252" s="211"/>
      <c r="L252" s="116"/>
      <c r="M252" s="116"/>
      <c r="N252" s="116"/>
      <c r="O252" s="116"/>
      <c r="P252" s="116"/>
      <c r="Q252" s="89">
        <v>1</v>
      </c>
      <c r="R252" s="116">
        <v>61700</v>
      </c>
      <c r="S252" s="116">
        <v>38300</v>
      </c>
      <c r="T252" s="211" t="s">
        <v>451</v>
      </c>
      <c r="U252" s="89"/>
      <c r="V252" s="89">
        <v>1</v>
      </c>
      <c r="W252" s="87">
        <v>295079</v>
      </c>
      <c r="X252" s="87">
        <v>1875200</v>
      </c>
      <c r="Y252" s="185" t="s">
        <v>403</v>
      </c>
      <c r="Z252" s="87"/>
      <c r="AA252" s="88" t="s">
        <v>36</v>
      </c>
      <c r="AB252" s="584" t="s">
        <v>1185</v>
      </c>
      <c r="AC252" s="581"/>
      <c r="AD252" s="581"/>
    </row>
    <row r="253" spans="1:30">
      <c r="A253" s="661" t="s">
        <v>1219</v>
      </c>
      <c r="B253" s="661"/>
      <c r="D253" s="275"/>
      <c r="E253" s="214"/>
      <c r="F253" s="85"/>
      <c r="G253" s="84"/>
      <c r="H253" s="84"/>
      <c r="I253" s="85"/>
      <c r="J253" s="275"/>
      <c r="K253" s="214"/>
      <c r="L253" s="115"/>
      <c r="M253" s="115"/>
      <c r="N253" s="115"/>
      <c r="O253" s="115"/>
      <c r="P253" s="115"/>
      <c r="Q253" s="84">
        <v>1</v>
      </c>
      <c r="R253" s="115">
        <v>61700</v>
      </c>
      <c r="S253" s="115">
        <v>38300</v>
      </c>
      <c r="T253" s="214" t="s">
        <v>451</v>
      </c>
      <c r="U253" s="84"/>
      <c r="V253" s="84">
        <v>1</v>
      </c>
      <c r="W253" s="86">
        <v>294931</v>
      </c>
      <c r="X253" s="86">
        <v>1875122</v>
      </c>
      <c r="Y253" s="86" t="s">
        <v>403</v>
      </c>
      <c r="Z253" s="86"/>
      <c r="AA253" s="120" t="s">
        <v>36</v>
      </c>
      <c r="AB253" s="405" t="s">
        <v>1186</v>
      </c>
      <c r="AC253" s="422"/>
      <c r="AD253" s="422"/>
    </row>
    <row r="254" spans="1:30">
      <c r="A254" s="661" t="s">
        <v>1220</v>
      </c>
      <c r="B254" s="661"/>
      <c r="D254" s="275"/>
      <c r="E254" s="214"/>
      <c r="F254" s="85"/>
      <c r="G254" s="84"/>
      <c r="H254" s="84"/>
      <c r="I254" s="85"/>
      <c r="J254" s="275"/>
      <c r="K254" s="214"/>
      <c r="L254" s="115"/>
      <c r="M254" s="115"/>
      <c r="N254" s="115"/>
      <c r="O254" s="115"/>
      <c r="P254" s="115"/>
      <c r="Q254" s="84">
        <v>1</v>
      </c>
      <c r="R254" s="115">
        <v>61700</v>
      </c>
      <c r="S254" s="115">
        <v>38300</v>
      </c>
      <c r="T254" s="214" t="s">
        <v>451</v>
      </c>
      <c r="U254" s="84"/>
      <c r="V254" s="84">
        <v>1</v>
      </c>
      <c r="W254" s="86">
        <v>294658</v>
      </c>
      <c r="X254" s="86">
        <v>1874982</v>
      </c>
      <c r="Y254" s="188" t="s">
        <v>403</v>
      </c>
      <c r="Z254" s="86"/>
      <c r="AA254" s="120" t="s">
        <v>36</v>
      </c>
      <c r="AB254" s="422"/>
      <c r="AC254" s="422"/>
      <c r="AD254" s="422"/>
    </row>
    <row r="255" spans="1:30">
      <c r="A255" s="661" t="s">
        <v>1167</v>
      </c>
      <c r="B255" s="661"/>
      <c r="D255" s="275"/>
      <c r="E255" s="214"/>
      <c r="F255" s="85"/>
      <c r="G255" s="84"/>
      <c r="H255" s="84"/>
      <c r="I255" s="85"/>
      <c r="J255" s="275"/>
      <c r="K255" s="214"/>
      <c r="L255" s="115"/>
      <c r="M255" s="115"/>
      <c r="N255" s="115"/>
      <c r="O255" s="115"/>
      <c r="P255" s="115"/>
      <c r="Q255" s="84">
        <v>1</v>
      </c>
      <c r="R255" s="115">
        <v>61700</v>
      </c>
      <c r="S255" s="115">
        <v>38300</v>
      </c>
      <c r="T255" s="214" t="s">
        <v>451</v>
      </c>
      <c r="U255" s="84"/>
      <c r="V255" s="84">
        <v>1</v>
      </c>
      <c r="W255" s="86">
        <v>294389</v>
      </c>
      <c r="X255" s="86">
        <v>1874954</v>
      </c>
      <c r="Y255" s="86" t="s">
        <v>403</v>
      </c>
      <c r="Z255" s="86"/>
      <c r="AA255" s="120" t="s">
        <v>36</v>
      </c>
      <c r="AB255" s="422"/>
      <c r="AC255" s="422"/>
      <c r="AD255" s="422"/>
    </row>
    <row r="256" spans="1:30">
      <c r="A256" s="661" t="s">
        <v>1221</v>
      </c>
      <c r="B256" s="661"/>
      <c r="D256" s="275"/>
      <c r="E256" s="214" t="s">
        <v>452</v>
      </c>
      <c r="F256" s="85"/>
      <c r="G256" s="84">
        <v>4</v>
      </c>
      <c r="H256" s="84">
        <v>61700</v>
      </c>
      <c r="I256" s="85"/>
      <c r="J256" s="275"/>
      <c r="K256" s="214"/>
      <c r="L256" s="115"/>
      <c r="M256" s="115"/>
      <c r="N256" s="115"/>
      <c r="O256" s="115"/>
      <c r="P256" s="115"/>
      <c r="Q256" s="51">
        <v>1</v>
      </c>
      <c r="R256" s="115">
        <v>61700</v>
      </c>
      <c r="S256" s="115">
        <v>38300</v>
      </c>
      <c r="T256" s="214" t="s">
        <v>453</v>
      </c>
      <c r="V256" s="51">
        <v>1</v>
      </c>
      <c r="W256" s="54">
        <v>278213</v>
      </c>
      <c r="X256" s="54">
        <v>1897723</v>
      </c>
      <c r="Y256" s="188" t="s">
        <v>403</v>
      </c>
      <c r="AA256" s="120" t="s">
        <v>36</v>
      </c>
      <c r="AB256" s="422"/>
      <c r="AC256" s="422"/>
      <c r="AD256" s="422"/>
    </row>
    <row r="257" spans="1:31">
      <c r="A257" s="367"/>
      <c r="B257" s="76"/>
      <c r="D257" s="275"/>
      <c r="E257" s="214"/>
      <c r="F257" s="85"/>
      <c r="G257" s="84"/>
      <c r="H257" s="84"/>
      <c r="I257" s="85"/>
      <c r="J257" s="275"/>
      <c r="K257" s="214"/>
      <c r="L257" s="115"/>
      <c r="M257" s="115"/>
      <c r="N257" s="115"/>
      <c r="O257" s="115"/>
      <c r="P257" s="115"/>
      <c r="Q257" s="51">
        <v>1</v>
      </c>
      <c r="R257" s="115">
        <v>61700</v>
      </c>
      <c r="S257" s="115">
        <v>38300</v>
      </c>
      <c r="T257" s="214" t="s">
        <v>453</v>
      </c>
      <c r="V257" s="51">
        <v>1</v>
      </c>
      <c r="W257" s="54">
        <v>278423</v>
      </c>
      <c r="X257" s="54">
        <v>1897772</v>
      </c>
      <c r="Y257" s="86" t="s">
        <v>403</v>
      </c>
      <c r="AA257" s="120" t="s">
        <v>36</v>
      </c>
      <c r="AB257" s="422"/>
      <c r="AC257" s="422"/>
      <c r="AD257" s="422"/>
    </row>
    <row r="258" spans="1:31">
      <c r="A258" s="367"/>
      <c r="B258" s="76"/>
      <c r="D258" s="275"/>
      <c r="E258" s="214"/>
      <c r="F258" s="85"/>
      <c r="G258" s="84"/>
      <c r="H258" s="84"/>
      <c r="I258" s="85"/>
      <c r="J258" s="275"/>
      <c r="K258" s="214"/>
      <c r="L258" s="115"/>
      <c r="M258" s="115"/>
      <c r="N258" s="115"/>
      <c r="O258" s="115"/>
      <c r="P258" s="115"/>
      <c r="Q258" s="51">
        <v>1</v>
      </c>
      <c r="R258" s="115">
        <v>61700</v>
      </c>
      <c r="S258" s="115">
        <v>38300</v>
      </c>
      <c r="T258" s="214" t="s">
        <v>453</v>
      </c>
      <c r="V258" s="51">
        <v>1</v>
      </c>
      <c r="W258" s="54">
        <v>279990</v>
      </c>
      <c r="X258" s="54">
        <v>1898548</v>
      </c>
      <c r="Y258" s="188" t="s">
        <v>403</v>
      </c>
      <c r="AA258" s="120" t="s">
        <v>36</v>
      </c>
      <c r="AB258" s="422"/>
      <c r="AC258" s="422"/>
      <c r="AD258" s="422"/>
    </row>
    <row r="259" spans="1:31">
      <c r="A259" s="367"/>
      <c r="B259" s="76"/>
      <c r="D259" s="275"/>
      <c r="E259" s="214"/>
      <c r="F259" s="85"/>
      <c r="G259" s="84"/>
      <c r="H259" s="84"/>
      <c r="I259" s="85"/>
      <c r="J259" s="275"/>
      <c r="K259" s="214"/>
      <c r="L259" s="115"/>
      <c r="M259" s="115"/>
      <c r="N259" s="115"/>
      <c r="O259" s="115"/>
      <c r="P259" s="115"/>
      <c r="Q259" s="51">
        <v>1</v>
      </c>
      <c r="R259" s="115">
        <v>61700</v>
      </c>
      <c r="S259" s="115">
        <v>38300</v>
      </c>
      <c r="T259" s="214" t="s">
        <v>453</v>
      </c>
      <c r="V259" s="51">
        <v>1</v>
      </c>
      <c r="W259" s="54">
        <v>280249</v>
      </c>
      <c r="X259" s="54">
        <v>1898378</v>
      </c>
      <c r="Y259" s="86" t="s">
        <v>403</v>
      </c>
      <c r="AA259" s="120" t="s">
        <v>36</v>
      </c>
      <c r="AB259" s="422"/>
      <c r="AC259" s="422"/>
      <c r="AD259" s="422"/>
    </row>
    <row r="260" spans="1:31">
      <c r="A260" s="367"/>
      <c r="B260" s="76"/>
      <c r="D260" s="275" t="s">
        <v>154</v>
      </c>
      <c r="E260" s="214" t="s">
        <v>454</v>
      </c>
      <c r="F260" s="85"/>
      <c r="G260" s="84">
        <v>4</v>
      </c>
      <c r="H260" s="84">
        <v>61700</v>
      </c>
      <c r="I260" s="85"/>
      <c r="J260" s="275"/>
      <c r="K260" s="214"/>
      <c r="L260" s="115"/>
      <c r="M260" s="115"/>
      <c r="N260" s="115"/>
      <c r="O260" s="115"/>
      <c r="P260" s="115"/>
      <c r="Q260" s="51">
        <v>1</v>
      </c>
      <c r="R260" s="115">
        <v>61700</v>
      </c>
      <c r="S260" s="115">
        <v>38300</v>
      </c>
      <c r="T260" s="214" t="s">
        <v>455</v>
      </c>
      <c r="V260" s="51">
        <v>1</v>
      </c>
      <c r="W260" s="54">
        <v>251867</v>
      </c>
      <c r="X260" s="54">
        <v>1914728</v>
      </c>
      <c r="Y260" s="188" t="s">
        <v>403</v>
      </c>
      <c r="AA260" s="120" t="s">
        <v>36</v>
      </c>
      <c r="AB260" s="422"/>
      <c r="AC260" s="422"/>
      <c r="AD260" s="422"/>
    </row>
    <row r="261" spans="1:31">
      <c r="A261" s="367"/>
      <c r="B261" s="76"/>
      <c r="D261" s="275"/>
      <c r="E261" s="214"/>
      <c r="F261" s="85"/>
      <c r="G261" s="84"/>
      <c r="H261" s="84"/>
      <c r="I261" s="85"/>
      <c r="J261" s="275"/>
      <c r="K261" s="214"/>
      <c r="L261" s="115"/>
      <c r="M261" s="115"/>
      <c r="N261" s="115"/>
      <c r="O261" s="115"/>
      <c r="P261" s="115"/>
      <c r="Q261" s="51">
        <v>1</v>
      </c>
      <c r="R261" s="115">
        <v>61700</v>
      </c>
      <c r="S261" s="115">
        <v>38300</v>
      </c>
      <c r="T261" s="214" t="s">
        <v>455</v>
      </c>
      <c r="V261" s="51">
        <v>1</v>
      </c>
      <c r="W261" s="54">
        <v>252002</v>
      </c>
      <c r="X261" s="54">
        <v>1914849</v>
      </c>
      <c r="Y261" s="86" t="s">
        <v>403</v>
      </c>
      <c r="AA261" s="120" t="s">
        <v>36</v>
      </c>
      <c r="AB261" s="422"/>
      <c r="AC261" s="422"/>
      <c r="AD261" s="422"/>
    </row>
    <row r="262" spans="1:31">
      <c r="A262" s="367"/>
      <c r="B262" s="76"/>
      <c r="D262" s="275"/>
      <c r="E262" s="214"/>
      <c r="F262" s="85"/>
      <c r="G262" s="84"/>
      <c r="H262" s="84"/>
      <c r="I262" s="85"/>
      <c r="J262" s="275"/>
      <c r="K262" s="214"/>
      <c r="L262" s="115"/>
      <c r="M262" s="115"/>
      <c r="N262" s="115"/>
      <c r="O262" s="115"/>
      <c r="P262" s="115"/>
      <c r="Q262" s="51">
        <v>1</v>
      </c>
      <c r="R262" s="115">
        <v>61700</v>
      </c>
      <c r="S262" s="115">
        <v>38300</v>
      </c>
      <c r="T262" s="214" t="s">
        <v>456</v>
      </c>
      <c r="V262" s="51">
        <v>1</v>
      </c>
      <c r="W262" s="54">
        <v>253317</v>
      </c>
      <c r="X262" s="54">
        <v>1913815</v>
      </c>
      <c r="Y262" s="188" t="s">
        <v>403</v>
      </c>
      <c r="AA262" s="120" t="s">
        <v>36</v>
      </c>
      <c r="AB262" s="422"/>
      <c r="AC262" s="422"/>
      <c r="AD262" s="422"/>
    </row>
    <row r="263" spans="1:31">
      <c r="A263" s="367"/>
      <c r="B263" s="76"/>
      <c r="D263" s="164"/>
      <c r="E263" s="214"/>
      <c r="J263" s="164"/>
      <c r="K263" s="214"/>
      <c r="L263" s="115"/>
      <c r="M263" s="115"/>
      <c r="N263" s="115"/>
      <c r="O263" s="115"/>
      <c r="P263" s="115"/>
      <c r="Q263" s="51">
        <v>1</v>
      </c>
      <c r="R263" s="115">
        <v>61700</v>
      </c>
      <c r="S263" s="115">
        <v>38300</v>
      </c>
      <c r="T263" s="214" t="s">
        <v>457</v>
      </c>
      <c r="V263" s="51">
        <v>1</v>
      </c>
      <c r="W263" s="54">
        <v>295039</v>
      </c>
      <c r="X263" s="54">
        <v>1875190</v>
      </c>
      <c r="Y263" s="86" t="s">
        <v>403</v>
      </c>
      <c r="AA263" s="120" t="s">
        <v>36</v>
      </c>
      <c r="AB263" s="422"/>
      <c r="AC263" s="422"/>
      <c r="AD263" s="422"/>
    </row>
    <row r="264" spans="1:31">
      <c r="A264" s="367"/>
      <c r="B264" s="76"/>
      <c r="D264" s="164" t="s">
        <v>458</v>
      </c>
      <c r="E264" s="214" t="s">
        <v>458</v>
      </c>
      <c r="G264" s="51">
        <v>4</v>
      </c>
      <c r="H264" s="51">
        <v>61700</v>
      </c>
      <c r="J264" s="275" t="s">
        <v>458</v>
      </c>
      <c r="K264" s="318" t="s">
        <v>458</v>
      </c>
      <c r="L264" s="96">
        <v>4</v>
      </c>
      <c r="M264" s="96"/>
      <c r="N264" s="96"/>
      <c r="O264" s="96"/>
      <c r="P264" s="96"/>
      <c r="Q264" s="125">
        <v>0</v>
      </c>
      <c r="R264" s="96"/>
      <c r="S264" s="96"/>
      <c r="T264" s="215"/>
      <c r="U264" s="103"/>
      <c r="V264" s="125">
        <v>0</v>
      </c>
      <c r="AB264" s="422" t="s">
        <v>106</v>
      </c>
      <c r="AC264" s="422"/>
      <c r="AD264" s="422"/>
    </row>
    <row r="265" spans="1:31">
      <c r="A265" s="367"/>
      <c r="B265" s="76"/>
      <c r="D265" s="164"/>
      <c r="E265" s="214"/>
      <c r="J265" s="275"/>
      <c r="K265" s="215" t="s">
        <v>459</v>
      </c>
      <c r="L265" s="96"/>
      <c r="M265" s="96">
        <v>4</v>
      </c>
      <c r="N265" s="96">
        <v>4</v>
      </c>
      <c r="O265" s="96">
        <v>0</v>
      </c>
      <c r="P265" s="96"/>
      <c r="Q265" s="103">
        <v>1</v>
      </c>
      <c r="R265" s="96">
        <v>61700</v>
      </c>
      <c r="S265" s="96">
        <v>38300</v>
      </c>
      <c r="T265" s="215" t="s">
        <v>460</v>
      </c>
      <c r="U265" s="103"/>
      <c r="V265" s="103">
        <v>1</v>
      </c>
      <c r="W265" s="54">
        <v>228015</v>
      </c>
      <c r="X265" s="54">
        <v>1952184</v>
      </c>
      <c r="Y265" s="54" t="s">
        <v>403</v>
      </c>
      <c r="AA265" s="120" t="s">
        <v>36</v>
      </c>
      <c r="AB265" s="422" t="s">
        <v>461</v>
      </c>
      <c r="AC265" s="422"/>
      <c r="AD265" s="422"/>
    </row>
    <row r="266" spans="1:31">
      <c r="A266" s="367"/>
      <c r="B266" s="76"/>
      <c r="D266" s="164"/>
      <c r="E266" s="214"/>
      <c r="J266" s="275"/>
      <c r="K266" s="215"/>
      <c r="L266" s="96"/>
      <c r="M266" s="96"/>
      <c r="N266" s="96"/>
      <c r="O266" s="96"/>
      <c r="P266" s="96"/>
      <c r="Q266" s="103">
        <v>1</v>
      </c>
      <c r="R266" s="96">
        <v>61700</v>
      </c>
      <c r="S266" s="96">
        <v>38300</v>
      </c>
      <c r="T266" s="215" t="s">
        <v>460</v>
      </c>
      <c r="U266" s="103"/>
      <c r="V266" s="103">
        <v>1</v>
      </c>
      <c r="W266" s="54">
        <v>228315</v>
      </c>
      <c r="X266" s="54">
        <v>1952484</v>
      </c>
      <c r="Y266" s="54" t="s">
        <v>403</v>
      </c>
      <c r="AA266" s="120" t="s">
        <v>36</v>
      </c>
      <c r="AB266" s="422"/>
      <c r="AC266" s="422"/>
      <c r="AD266" s="422"/>
    </row>
    <row r="267" spans="1:31">
      <c r="A267" s="367"/>
      <c r="B267" s="76"/>
      <c r="D267" s="164"/>
      <c r="E267" s="214"/>
      <c r="J267" s="275"/>
      <c r="K267" s="215"/>
      <c r="L267" s="96"/>
      <c r="M267" s="96"/>
      <c r="N267" s="96"/>
      <c r="O267" s="96"/>
      <c r="P267" s="96"/>
      <c r="Q267" s="103">
        <v>1</v>
      </c>
      <c r="R267" s="96">
        <v>61700</v>
      </c>
      <c r="S267" s="96">
        <v>38300</v>
      </c>
      <c r="T267" s="215" t="s">
        <v>460</v>
      </c>
      <c r="U267" s="103"/>
      <c r="V267" s="103">
        <v>1</v>
      </c>
      <c r="W267" s="54">
        <v>228715</v>
      </c>
      <c r="X267" s="54">
        <v>1952884</v>
      </c>
      <c r="Y267" s="54" t="s">
        <v>403</v>
      </c>
      <c r="AA267" s="120" t="s">
        <v>36</v>
      </c>
      <c r="AB267" s="422"/>
      <c r="AC267" s="422"/>
      <c r="AD267" s="422"/>
    </row>
    <row r="268" spans="1:31">
      <c r="A268" s="367"/>
      <c r="B268" s="76"/>
      <c r="D268" s="164"/>
      <c r="E268" s="214"/>
      <c r="J268" s="275"/>
      <c r="K268" s="215"/>
      <c r="L268" s="96"/>
      <c r="M268" s="96"/>
      <c r="N268" s="96"/>
      <c r="O268" s="96"/>
      <c r="P268" s="96"/>
      <c r="Q268" s="103">
        <v>1</v>
      </c>
      <c r="R268" s="96">
        <v>61700</v>
      </c>
      <c r="S268" s="96">
        <v>38300</v>
      </c>
      <c r="T268" s="215" t="s">
        <v>460</v>
      </c>
      <c r="U268" s="103"/>
      <c r="V268" s="103">
        <v>1</v>
      </c>
      <c r="W268" s="54">
        <v>229471</v>
      </c>
      <c r="X268" s="54">
        <v>1954334</v>
      </c>
      <c r="Y268" s="54" t="s">
        <v>403</v>
      </c>
      <c r="AA268" s="120" t="s">
        <v>36</v>
      </c>
      <c r="AB268" s="422"/>
      <c r="AC268" s="422"/>
      <c r="AD268" s="422"/>
    </row>
    <row r="269" spans="1:31">
      <c r="A269" s="367"/>
      <c r="B269" s="76"/>
      <c r="D269" s="275" t="s">
        <v>462</v>
      </c>
      <c r="E269" s="214" t="s">
        <v>463</v>
      </c>
      <c r="F269" s="85"/>
      <c r="G269" s="84">
        <v>2</v>
      </c>
      <c r="H269" s="84">
        <v>61700</v>
      </c>
      <c r="I269" s="85"/>
      <c r="J269" s="275"/>
      <c r="K269" s="214"/>
      <c r="L269" s="115"/>
      <c r="M269" s="115"/>
      <c r="N269" s="115"/>
      <c r="O269" s="115"/>
      <c r="P269" s="115"/>
      <c r="Q269" s="84">
        <v>1</v>
      </c>
      <c r="R269" s="115">
        <v>61700</v>
      </c>
      <c r="S269" s="115">
        <v>38300</v>
      </c>
      <c r="T269" s="214" t="s">
        <v>464</v>
      </c>
      <c r="U269" s="84"/>
      <c r="V269" s="84">
        <v>1</v>
      </c>
      <c r="W269" s="54">
        <v>231246</v>
      </c>
      <c r="X269" s="54">
        <v>1921642</v>
      </c>
      <c r="Y269" s="54" t="s">
        <v>403</v>
      </c>
      <c r="AA269" s="120" t="s">
        <v>36</v>
      </c>
      <c r="AB269" s="422"/>
      <c r="AC269" s="422"/>
      <c r="AD269" s="422"/>
      <c r="AE269" s="53">
        <v>1</v>
      </c>
    </row>
    <row r="270" spans="1:31">
      <c r="A270" s="367"/>
      <c r="B270" s="76"/>
      <c r="D270" s="275"/>
      <c r="E270" s="214"/>
      <c r="F270" s="85"/>
      <c r="G270" s="84"/>
      <c r="H270" s="84"/>
      <c r="I270" s="85"/>
      <c r="J270" s="275"/>
      <c r="K270" s="214"/>
      <c r="L270" s="115"/>
      <c r="M270" s="115"/>
      <c r="N270" s="115"/>
      <c r="O270" s="115"/>
      <c r="P270" s="115"/>
      <c r="Q270" s="84">
        <v>1</v>
      </c>
      <c r="R270" s="115">
        <v>61700</v>
      </c>
      <c r="S270" s="115">
        <v>38300</v>
      </c>
      <c r="T270" s="214" t="s">
        <v>464</v>
      </c>
      <c r="U270" s="84"/>
      <c r="V270" s="84">
        <v>1</v>
      </c>
      <c r="W270" s="54">
        <v>229922</v>
      </c>
      <c r="X270" s="54">
        <v>1923963</v>
      </c>
      <c r="Y270" s="54" t="s">
        <v>403</v>
      </c>
      <c r="AA270" s="120" t="s">
        <v>36</v>
      </c>
      <c r="AB270" s="422"/>
      <c r="AC270" s="422"/>
      <c r="AD270" s="422"/>
    </row>
    <row r="271" spans="1:31">
      <c r="A271" s="367"/>
      <c r="B271" s="76"/>
      <c r="D271" s="275" t="s">
        <v>465</v>
      </c>
      <c r="E271" s="214" t="s">
        <v>466</v>
      </c>
      <c r="F271" s="85"/>
      <c r="G271" s="84">
        <v>2</v>
      </c>
      <c r="H271" s="84">
        <v>61700</v>
      </c>
      <c r="I271" s="85"/>
      <c r="J271" s="275"/>
      <c r="K271" s="214"/>
      <c r="L271" s="115"/>
      <c r="M271" s="115"/>
      <c r="N271" s="115"/>
      <c r="O271" s="115"/>
      <c r="P271" s="115"/>
      <c r="Q271" s="84">
        <v>1</v>
      </c>
      <c r="R271" s="115">
        <v>61700</v>
      </c>
      <c r="S271" s="115">
        <v>38300</v>
      </c>
      <c r="T271" s="214" t="s">
        <v>466</v>
      </c>
      <c r="U271" s="84"/>
      <c r="V271" s="84">
        <v>1</v>
      </c>
      <c r="W271" s="54">
        <v>241422</v>
      </c>
      <c r="X271" s="54">
        <v>1899886</v>
      </c>
      <c r="Y271" s="54" t="s">
        <v>403</v>
      </c>
      <c r="AA271" s="120" t="s">
        <v>36</v>
      </c>
      <c r="AB271" s="422"/>
      <c r="AC271" s="422"/>
      <c r="AD271" s="422"/>
    </row>
    <row r="272" spans="1:31">
      <c r="A272" s="367"/>
      <c r="B272" s="76"/>
      <c r="D272" s="275"/>
      <c r="E272" s="214"/>
      <c r="F272" s="85"/>
      <c r="G272" s="84"/>
      <c r="H272" s="84"/>
      <c r="I272" s="85"/>
      <c r="J272" s="275"/>
      <c r="K272" s="214"/>
      <c r="L272" s="115"/>
      <c r="M272" s="115"/>
      <c r="N272" s="115"/>
      <c r="O272" s="115"/>
      <c r="P272" s="115"/>
      <c r="Q272" s="84">
        <v>1</v>
      </c>
      <c r="R272" s="115">
        <v>61700</v>
      </c>
      <c r="S272" s="115">
        <v>38300</v>
      </c>
      <c r="T272" s="214" t="s">
        <v>466</v>
      </c>
      <c r="U272" s="84"/>
      <c r="V272" s="84">
        <v>1</v>
      </c>
      <c r="W272" s="54">
        <v>241557</v>
      </c>
      <c r="X272" s="54">
        <v>1899885</v>
      </c>
      <c r="Y272" s="54" t="s">
        <v>403</v>
      </c>
      <c r="AA272" s="120" t="s">
        <v>36</v>
      </c>
      <c r="AB272" s="422"/>
      <c r="AC272" s="422"/>
      <c r="AD272" s="422"/>
    </row>
    <row r="273" spans="1:30">
      <c r="A273" s="367"/>
      <c r="B273" s="76"/>
      <c r="D273" s="275" t="s">
        <v>467</v>
      </c>
      <c r="E273" s="214" t="s">
        <v>468</v>
      </c>
      <c r="F273" s="85"/>
      <c r="G273" s="84">
        <v>2</v>
      </c>
      <c r="H273" s="84">
        <v>61700</v>
      </c>
      <c r="I273" s="85"/>
      <c r="J273" s="275" t="s">
        <v>467</v>
      </c>
      <c r="K273" s="214"/>
      <c r="L273" s="115"/>
      <c r="M273" s="115"/>
      <c r="N273" s="115"/>
      <c r="O273" s="115"/>
      <c r="P273" s="115"/>
      <c r="Q273" s="51">
        <v>1</v>
      </c>
      <c r="R273" s="115">
        <v>61700</v>
      </c>
      <c r="S273" s="115">
        <v>38300</v>
      </c>
      <c r="T273" s="214" t="s">
        <v>469</v>
      </c>
      <c r="V273" s="51">
        <v>1</v>
      </c>
      <c r="W273" s="54">
        <v>262412</v>
      </c>
      <c r="X273" s="54">
        <v>1898028</v>
      </c>
      <c r="Y273" s="54" t="s">
        <v>403</v>
      </c>
      <c r="AA273" s="120" t="s">
        <v>36</v>
      </c>
      <c r="AB273" s="422"/>
      <c r="AC273" s="422"/>
      <c r="AD273" s="422"/>
    </row>
    <row r="274" spans="1:30">
      <c r="A274" s="367"/>
      <c r="B274" s="76"/>
      <c r="D274" s="164"/>
      <c r="E274" s="214"/>
      <c r="J274" s="164"/>
      <c r="K274" s="214"/>
      <c r="L274" s="115"/>
      <c r="M274" s="115"/>
      <c r="N274" s="115"/>
      <c r="O274" s="115"/>
      <c r="P274" s="115"/>
      <c r="Q274" s="51">
        <v>1</v>
      </c>
      <c r="R274" s="115">
        <v>61700</v>
      </c>
      <c r="S274" s="115">
        <v>38300</v>
      </c>
      <c r="T274" s="214" t="s">
        <v>469</v>
      </c>
      <c r="V274" s="51">
        <v>1</v>
      </c>
      <c r="W274" s="54">
        <v>262304</v>
      </c>
      <c r="X274" s="54">
        <v>1897819</v>
      </c>
      <c r="Y274" s="54" t="s">
        <v>403</v>
      </c>
      <c r="AA274" s="120" t="s">
        <v>36</v>
      </c>
      <c r="AB274" s="422"/>
      <c r="AC274" s="422"/>
      <c r="AD274" s="422"/>
    </row>
    <row r="275" spans="1:30">
      <c r="A275" s="367"/>
      <c r="B275" s="76"/>
      <c r="D275" s="164"/>
      <c r="E275" s="214" t="s">
        <v>470</v>
      </c>
      <c r="F275" s="85"/>
      <c r="G275" s="84">
        <v>2</v>
      </c>
      <c r="H275" s="84">
        <v>61700</v>
      </c>
      <c r="I275" s="85"/>
      <c r="J275" s="275"/>
      <c r="K275" s="215" t="s">
        <v>470</v>
      </c>
      <c r="L275" s="96">
        <v>2</v>
      </c>
      <c r="M275" s="96"/>
      <c r="N275" s="96"/>
      <c r="O275" s="96"/>
      <c r="P275" s="96"/>
      <c r="Q275" s="125">
        <v>0</v>
      </c>
      <c r="R275" s="96"/>
      <c r="S275" s="96"/>
      <c r="T275" s="215"/>
      <c r="U275" s="103"/>
      <c r="V275" s="125">
        <v>0</v>
      </c>
      <c r="AB275" s="422" t="s">
        <v>62</v>
      </c>
      <c r="AC275" s="422"/>
      <c r="AD275" s="422"/>
    </row>
    <row r="276" spans="1:30">
      <c r="A276" s="367"/>
      <c r="B276" s="76"/>
      <c r="D276" s="164"/>
      <c r="E276" s="214"/>
      <c r="F276" s="85"/>
      <c r="G276" s="84"/>
      <c r="H276" s="84"/>
      <c r="I276" s="85"/>
      <c r="J276" s="275"/>
      <c r="K276" s="215" t="s">
        <v>467</v>
      </c>
      <c r="L276" s="96"/>
      <c r="M276" s="96">
        <v>2</v>
      </c>
      <c r="N276" s="96">
        <v>2</v>
      </c>
      <c r="O276" s="96">
        <v>0</v>
      </c>
      <c r="P276" s="96"/>
      <c r="Q276" s="103">
        <v>1</v>
      </c>
      <c r="R276" s="96">
        <v>61700</v>
      </c>
      <c r="S276" s="96">
        <v>38300</v>
      </c>
      <c r="T276" s="215" t="s">
        <v>471</v>
      </c>
      <c r="U276" s="103">
        <v>2</v>
      </c>
      <c r="V276" s="103">
        <v>1</v>
      </c>
      <c r="W276" s="54">
        <v>271487</v>
      </c>
      <c r="X276" s="54">
        <v>1899712</v>
      </c>
      <c r="Y276" s="54" t="s">
        <v>403</v>
      </c>
      <c r="AA276" s="120" t="s">
        <v>36</v>
      </c>
      <c r="AB276" s="422" t="s">
        <v>472</v>
      </c>
      <c r="AC276" s="422"/>
      <c r="AD276" s="422"/>
    </row>
    <row r="277" spans="1:30">
      <c r="A277" s="367"/>
      <c r="B277" s="76"/>
      <c r="D277" s="275"/>
      <c r="E277" s="214"/>
      <c r="F277" s="85"/>
      <c r="G277" s="84"/>
      <c r="H277" s="84"/>
      <c r="I277" s="85"/>
      <c r="J277" s="275"/>
      <c r="K277" s="215"/>
      <c r="L277" s="96"/>
      <c r="M277" s="96"/>
      <c r="N277" s="96"/>
      <c r="O277" s="96"/>
      <c r="P277" s="96"/>
      <c r="Q277" s="103">
        <v>1</v>
      </c>
      <c r="R277" s="96">
        <v>61700</v>
      </c>
      <c r="S277" s="96">
        <v>38300</v>
      </c>
      <c r="T277" s="215" t="s">
        <v>471</v>
      </c>
      <c r="U277" s="103"/>
      <c r="V277" s="103">
        <v>1</v>
      </c>
      <c r="W277" s="54">
        <v>271516</v>
      </c>
      <c r="X277" s="54">
        <v>1899458</v>
      </c>
      <c r="Y277" s="54" t="s">
        <v>403</v>
      </c>
      <c r="AA277" s="120" t="s">
        <v>36</v>
      </c>
      <c r="AB277" s="422"/>
      <c r="AC277" s="422"/>
      <c r="AD277" s="422"/>
    </row>
    <row r="278" spans="1:30">
      <c r="A278" s="367"/>
      <c r="B278" s="76"/>
      <c r="D278" s="275" t="s">
        <v>473</v>
      </c>
      <c r="E278" s="214" t="s">
        <v>474</v>
      </c>
      <c r="F278" s="85"/>
      <c r="G278" s="84">
        <v>4</v>
      </c>
      <c r="H278" s="84">
        <v>61700</v>
      </c>
      <c r="I278" s="85"/>
      <c r="J278" s="275" t="s">
        <v>473</v>
      </c>
      <c r="K278" s="215" t="s">
        <v>474</v>
      </c>
      <c r="L278" s="96"/>
      <c r="M278" s="96">
        <v>4</v>
      </c>
      <c r="N278" s="96">
        <v>0</v>
      </c>
      <c r="O278" s="96">
        <v>4</v>
      </c>
      <c r="P278" s="96"/>
      <c r="Q278" s="103">
        <v>1</v>
      </c>
      <c r="R278" s="96">
        <v>61700</v>
      </c>
      <c r="S278" s="96">
        <v>38300</v>
      </c>
      <c r="T278" s="215" t="s">
        <v>475</v>
      </c>
      <c r="U278" s="103"/>
      <c r="V278" s="103">
        <v>1</v>
      </c>
      <c r="W278" s="54">
        <v>267946</v>
      </c>
      <c r="X278" s="54">
        <v>1868352</v>
      </c>
      <c r="Y278" s="54" t="s">
        <v>403</v>
      </c>
      <c r="AA278" s="120" t="s">
        <v>36</v>
      </c>
      <c r="AB278" s="422"/>
      <c r="AC278" s="422"/>
      <c r="AD278" s="422"/>
    </row>
    <row r="279" spans="1:30">
      <c r="A279" s="367"/>
      <c r="B279" s="76"/>
      <c r="D279" s="275"/>
      <c r="E279" s="214"/>
      <c r="F279" s="85"/>
      <c r="G279" s="84"/>
      <c r="H279" s="84"/>
      <c r="I279" s="85"/>
      <c r="J279" s="275"/>
      <c r="K279" s="215"/>
      <c r="L279" s="96"/>
      <c r="M279" s="96"/>
      <c r="N279" s="96"/>
      <c r="O279" s="96"/>
      <c r="P279" s="96"/>
      <c r="Q279" s="103">
        <v>1</v>
      </c>
      <c r="R279" s="96">
        <v>61700</v>
      </c>
      <c r="S279" s="96">
        <v>38300</v>
      </c>
      <c r="T279" s="215" t="s">
        <v>476</v>
      </c>
      <c r="U279" s="103"/>
      <c r="V279" s="103">
        <v>1</v>
      </c>
      <c r="W279" s="54">
        <v>274104</v>
      </c>
      <c r="X279" s="54">
        <v>1870856</v>
      </c>
      <c r="Y279" s="54" t="s">
        <v>403</v>
      </c>
      <c r="AA279" s="120" t="s">
        <v>36</v>
      </c>
      <c r="AB279" s="422"/>
      <c r="AC279" s="422"/>
      <c r="AD279" s="422"/>
    </row>
    <row r="280" spans="1:30">
      <c r="A280" s="367"/>
      <c r="B280" s="76"/>
      <c r="D280" s="164"/>
      <c r="E280" s="214"/>
      <c r="J280" s="164"/>
      <c r="K280" s="215"/>
      <c r="L280" s="96"/>
      <c r="M280" s="96"/>
      <c r="N280" s="96"/>
      <c r="O280" s="96"/>
      <c r="P280" s="96"/>
      <c r="Q280" s="103">
        <v>1</v>
      </c>
      <c r="R280" s="96">
        <v>61700</v>
      </c>
      <c r="S280" s="96">
        <v>38300</v>
      </c>
      <c r="T280" s="215" t="s">
        <v>477</v>
      </c>
      <c r="U280" s="103"/>
      <c r="V280" s="103">
        <v>1</v>
      </c>
      <c r="W280" s="54">
        <v>271133</v>
      </c>
      <c r="X280" s="54">
        <v>1871086</v>
      </c>
      <c r="Y280" s="54" t="s">
        <v>403</v>
      </c>
      <c r="AA280" s="120" t="s">
        <v>36</v>
      </c>
      <c r="AB280" s="422"/>
      <c r="AC280" s="422"/>
      <c r="AD280" s="422"/>
    </row>
    <row r="281" spans="1:30">
      <c r="A281" s="367"/>
      <c r="B281" s="76"/>
      <c r="D281" s="164"/>
      <c r="E281" s="214"/>
      <c r="J281" s="164"/>
      <c r="K281" s="215"/>
      <c r="L281" s="96"/>
      <c r="M281" s="96"/>
      <c r="N281" s="96"/>
      <c r="O281" s="96"/>
      <c r="P281" s="96"/>
      <c r="Q281" s="103">
        <v>1</v>
      </c>
      <c r="R281" s="96">
        <v>61700</v>
      </c>
      <c r="S281" s="96">
        <v>38300</v>
      </c>
      <c r="T281" s="215" t="s">
        <v>477</v>
      </c>
      <c r="U281" s="103"/>
      <c r="V281" s="103">
        <v>1</v>
      </c>
      <c r="W281" s="54">
        <v>272216</v>
      </c>
      <c r="X281" s="54">
        <v>1872037</v>
      </c>
      <c r="Y281" s="54" t="s">
        <v>403</v>
      </c>
      <c r="AA281" s="120" t="s">
        <v>36</v>
      </c>
      <c r="AB281" s="422"/>
      <c r="AC281" s="422"/>
      <c r="AD281" s="422"/>
    </row>
    <row r="282" spans="1:30">
      <c r="A282" s="367"/>
      <c r="B282" s="76"/>
      <c r="D282" s="164"/>
      <c r="E282" s="214"/>
      <c r="J282" s="164"/>
      <c r="K282" s="215"/>
      <c r="L282" s="96"/>
      <c r="M282" s="96"/>
      <c r="N282" s="96"/>
      <c r="O282" s="96"/>
      <c r="P282" s="96"/>
      <c r="Q282" s="103">
        <v>1</v>
      </c>
      <c r="R282" s="96">
        <v>61700</v>
      </c>
      <c r="S282" s="96">
        <v>38300</v>
      </c>
      <c r="T282" s="215" t="s">
        <v>477</v>
      </c>
      <c r="U282" s="103">
        <v>4</v>
      </c>
      <c r="V282" s="103">
        <v>1</v>
      </c>
      <c r="W282" s="86">
        <v>271942</v>
      </c>
      <c r="X282" s="86">
        <v>1871436</v>
      </c>
      <c r="Y282" s="54" t="s">
        <v>403</v>
      </c>
      <c r="AA282" s="120" t="s">
        <v>36</v>
      </c>
      <c r="AB282" s="422"/>
      <c r="AC282" s="422"/>
      <c r="AD282" s="422"/>
    </row>
    <row r="283" spans="1:30">
      <c r="A283" s="367"/>
      <c r="B283" s="76"/>
      <c r="D283" s="164"/>
      <c r="E283" s="214"/>
      <c r="J283" s="164"/>
      <c r="K283" s="215"/>
      <c r="L283" s="96"/>
      <c r="M283" s="96"/>
      <c r="N283" s="96"/>
      <c r="O283" s="96"/>
      <c r="P283" s="96"/>
      <c r="Q283" s="103">
        <v>1</v>
      </c>
      <c r="R283" s="96">
        <v>61700</v>
      </c>
      <c r="S283" s="96">
        <v>38300</v>
      </c>
      <c r="T283" s="215" t="s">
        <v>477</v>
      </c>
      <c r="U283" s="103"/>
      <c r="V283" s="103">
        <v>1</v>
      </c>
      <c r="W283" s="86">
        <v>272344</v>
      </c>
      <c r="X283" s="86">
        <v>1872580</v>
      </c>
      <c r="Y283" s="54" t="s">
        <v>403</v>
      </c>
      <c r="AA283" s="120" t="s">
        <v>36</v>
      </c>
      <c r="AB283" s="422" t="s">
        <v>478</v>
      </c>
      <c r="AC283" s="422"/>
      <c r="AD283" s="422"/>
    </row>
    <row r="284" spans="1:30">
      <c r="A284" s="367"/>
      <c r="B284" s="76"/>
      <c r="D284" s="164"/>
      <c r="E284" s="214"/>
      <c r="J284" s="164"/>
      <c r="K284" s="215"/>
      <c r="L284" s="96"/>
      <c r="M284" s="96"/>
      <c r="N284" s="96"/>
      <c r="O284" s="96"/>
      <c r="P284" s="96"/>
      <c r="Q284" s="103">
        <v>1</v>
      </c>
      <c r="R284" s="96">
        <v>61700</v>
      </c>
      <c r="S284" s="96">
        <v>38300</v>
      </c>
      <c r="T284" s="215" t="s">
        <v>477</v>
      </c>
      <c r="U284" s="103"/>
      <c r="V284" s="103">
        <v>1</v>
      </c>
      <c r="W284" s="86">
        <v>269706</v>
      </c>
      <c r="X284" s="86">
        <v>1871314</v>
      </c>
      <c r="Y284" s="54" t="s">
        <v>403</v>
      </c>
      <c r="AA284" s="120" t="s">
        <v>36</v>
      </c>
      <c r="AB284" s="422"/>
      <c r="AC284" s="422"/>
      <c r="AD284" s="422"/>
    </row>
    <row r="285" spans="1:30">
      <c r="A285" s="367"/>
      <c r="B285" s="76"/>
      <c r="D285" s="164"/>
      <c r="E285" s="214"/>
      <c r="J285" s="164"/>
      <c r="K285" s="215"/>
      <c r="L285" s="96"/>
      <c r="M285" s="96"/>
      <c r="N285" s="96"/>
      <c r="O285" s="96"/>
      <c r="P285" s="96"/>
      <c r="Q285" s="103">
        <v>1</v>
      </c>
      <c r="R285" s="96">
        <v>61700</v>
      </c>
      <c r="S285" s="96">
        <v>38300</v>
      </c>
      <c r="T285" s="215" t="s">
        <v>477</v>
      </c>
      <c r="U285" s="103"/>
      <c r="V285" s="103">
        <v>1</v>
      </c>
      <c r="W285" s="86">
        <v>272317</v>
      </c>
      <c r="X285" s="86">
        <v>1872496</v>
      </c>
      <c r="Y285" s="54" t="s">
        <v>403</v>
      </c>
      <c r="AA285" s="120" t="s">
        <v>36</v>
      </c>
      <c r="AB285" s="422"/>
      <c r="AC285" s="422"/>
      <c r="AD285" s="422"/>
    </row>
    <row r="286" spans="1:30">
      <c r="A286" s="367"/>
      <c r="B286" s="76"/>
      <c r="D286" s="164"/>
      <c r="E286" s="214" t="s">
        <v>479</v>
      </c>
      <c r="F286" s="85"/>
      <c r="G286" s="84">
        <v>4</v>
      </c>
      <c r="H286" s="84">
        <v>61700</v>
      </c>
      <c r="I286" s="85"/>
      <c r="J286" s="275"/>
      <c r="K286" s="214"/>
      <c r="L286" s="115"/>
      <c r="M286" s="115"/>
      <c r="N286" s="115"/>
      <c r="O286" s="115"/>
      <c r="P286" s="115"/>
      <c r="Q286" s="51">
        <v>1</v>
      </c>
      <c r="R286" s="52">
        <v>61700</v>
      </c>
      <c r="S286" s="52">
        <v>38300</v>
      </c>
      <c r="T286" s="214" t="s">
        <v>480</v>
      </c>
      <c r="V286" s="51">
        <v>1</v>
      </c>
      <c r="W286" s="54">
        <v>289308</v>
      </c>
      <c r="X286" s="54">
        <v>1875113</v>
      </c>
      <c r="Y286" s="54" t="s">
        <v>403</v>
      </c>
      <c r="AA286" s="120" t="s">
        <v>36</v>
      </c>
      <c r="AB286" s="422"/>
      <c r="AC286" s="422"/>
      <c r="AD286" s="422"/>
    </row>
    <row r="287" spans="1:30">
      <c r="A287" s="367"/>
      <c r="B287" s="76"/>
      <c r="D287" s="164"/>
      <c r="E287" s="214"/>
      <c r="J287" s="164"/>
      <c r="K287" s="214"/>
      <c r="L287" s="115"/>
      <c r="M287" s="115"/>
      <c r="N287" s="115"/>
      <c r="O287" s="115"/>
      <c r="P287" s="115"/>
      <c r="Q287" s="51">
        <v>1</v>
      </c>
      <c r="R287" s="52">
        <v>61700</v>
      </c>
      <c r="S287" s="52">
        <v>38300</v>
      </c>
      <c r="T287" s="214" t="s">
        <v>481</v>
      </c>
      <c r="V287" s="51">
        <v>1</v>
      </c>
      <c r="W287" s="54">
        <v>277241</v>
      </c>
      <c r="X287" s="54">
        <v>1868832</v>
      </c>
      <c r="Y287" s="54" t="s">
        <v>403</v>
      </c>
      <c r="AA287" s="120" t="s">
        <v>36</v>
      </c>
      <c r="AB287" s="422"/>
      <c r="AC287" s="422"/>
      <c r="AD287" s="422"/>
    </row>
    <row r="288" spans="1:30">
      <c r="A288" s="367"/>
      <c r="B288" s="76"/>
      <c r="D288" s="164"/>
      <c r="E288" s="214"/>
      <c r="J288" s="164"/>
      <c r="K288" s="214"/>
      <c r="L288" s="115"/>
      <c r="M288" s="115"/>
      <c r="N288" s="115"/>
      <c r="O288" s="115"/>
      <c r="P288" s="115"/>
      <c r="Q288" s="51">
        <v>1</v>
      </c>
      <c r="R288" s="52">
        <v>61700</v>
      </c>
      <c r="S288" s="52">
        <v>38300</v>
      </c>
      <c r="T288" s="214" t="s">
        <v>480</v>
      </c>
      <c r="V288" s="51">
        <v>1</v>
      </c>
      <c r="W288" s="54">
        <v>278018</v>
      </c>
      <c r="X288" s="54">
        <v>1876986</v>
      </c>
      <c r="Y288" s="54" t="s">
        <v>403</v>
      </c>
      <c r="AA288" s="120" t="s">
        <v>36</v>
      </c>
      <c r="AB288" s="422"/>
      <c r="AC288" s="422"/>
      <c r="AD288" s="422"/>
    </row>
    <row r="289" spans="1:30">
      <c r="A289" s="367"/>
      <c r="B289" s="76"/>
      <c r="D289" s="164"/>
      <c r="E289" s="214"/>
      <c r="J289" s="164"/>
      <c r="K289" s="214"/>
      <c r="L289" s="115"/>
      <c r="M289" s="115"/>
      <c r="N289" s="115"/>
      <c r="O289" s="115"/>
      <c r="P289" s="115"/>
      <c r="Q289" s="51">
        <v>1</v>
      </c>
      <c r="R289" s="52">
        <v>61700</v>
      </c>
      <c r="S289" s="52">
        <v>38300</v>
      </c>
      <c r="T289" s="214" t="s">
        <v>479</v>
      </c>
      <c r="V289" s="51">
        <v>1</v>
      </c>
      <c r="W289" s="54">
        <v>283767</v>
      </c>
      <c r="X289" s="54">
        <v>1867716</v>
      </c>
      <c r="Y289" s="54" t="s">
        <v>403</v>
      </c>
      <c r="AA289" s="120" t="s">
        <v>36</v>
      </c>
      <c r="AB289" s="422"/>
      <c r="AC289" s="422"/>
      <c r="AD289" s="422"/>
    </row>
    <row r="290" spans="1:30">
      <c r="A290" s="367"/>
      <c r="B290" s="76"/>
      <c r="D290" s="164"/>
      <c r="E290" s="214" t="s">
        <v>473</v>
      </c>
      <c r="G290" s="51">
        <v>4</v>
      </c>
      <c r="H290" s="51">
        <v>61700</v>
      </c>
      <c r="J290" s="164"/>
      <c r="K290" s="215" t="s">
        <v>473</v>
      </c>
      <c r="L290" s="96">
        <v>4</v>
      </c>
      <c r="M290" s="96"/>
      <c r="N290" s="96"/>
      <c r="O290" s="96"/>
      <c r="P290" s="96"/>
      <c r="Q290" s="125">
        <v>0</v>
      </c>
      <c r="R290" s="96"/>
      <c r="S290" s="96"/>
      <c r="T290" s="215"/>
      <c r="U290" s="103"/>
      <c r="V290" s="125">
        <v>0</v>
      </c>
      <c r="AB290" s="422" t="s">
        <v>106</v>
      </c>
      <c r="AC290" s="422"/>
      <c r="AD290" s="422"/>
    </row>
    <row r="291" spans="1:30">
      <c r="A291" s="367"/>
      <c r="B291" s="76"/>
      <c r="D291" s="164"/>
      <c r="E291" s="214" t="s">
        <v>482</v>
      </c>
      <c r="F291" s="85"/>
      <c r="G291" s="84">
        <v>4</v>
      </c>
      <c r="H291" s="84">
        <v>61700</v>
      </c>
      <c r="I291" s="85"/>
      <c r="J291" s="275"/>
      <c r="K291" s="214"/>
      <c r="L291" s="115"/>
      <c r="M291" s="115"/>
      <c r="N291" s="115">
        <v>0</v>
      </c>
      <c r="O291" s="115">
        <v>0</v>
      </c>
      <c r="P291" s="115"/>
      <c r="Q291" s="51">
        <v>1</v>
      </c>
      <c r="R291" s="52">
        <v>61700</v>
      </c>
      <c r="S291" s="52">
        <v>38300</v>
      </c>
      <c r="T291" s="214" t="s">
        <v>483</v>
      </c>
      <c r="V291" s="51">
        <v>1</v>
      </c>
      <c r="W291" s="54">
        <v>285464</v>
      </c>
      <c r="X291" s="54">
        <v>1873007</v>
      </c>
      <c r="Y291" s="54" t="s">
        <v>403</v>
      </c>
      <c r="AA291" s="120" t="s">
        <v>36</v>
      </c>
      <c r="AB291" s="422"/>
      <c r="AC291" s="422"/>
      <c r="AD291" s="422"/>
    </row>
    <row r="292" spans="1:30">
      <c r="A292" s="367"/>
      <c r="B292" s="76"/>
      <c r="D292" s="164"/>
      <c r="E292" s="214"/>
      <c r="J292" s="164"/>
      <c r="K292" s="214"/>
      <c r="L292" s="214"/>
      <c r="M292" s="214"/>
      <c r="N292" s="214"/>
      <c r="O292" s="214"/>
      <c r="P292" s="214"/>
      <c r="Q292" s="51">
        <v>1</v>
      </c>
      <c r="R292" s="52">
        <v>61700</v>
      </c>
      <c r="S292" s="52">
        <v>38300</v>
      </c>
      <c r="T292" s="214" t="s">
        <v>484</v>
      </c>
      <c r="V292" s="51">
        <v>1</v>
      </c>
      <c r="W292" s="54">
        <v>286455</v>
      </c>
      <c r="X292" s="54">
        <v>1875162</v>
      </c>
      <c r="Y292" s="54" t="s">
        <v>403</v>
      </c>
      <c r="AA292" s="120" t="s">
        <v>36</v>
      </c>
      <c r="AB292" s="422"/>
      <c r="AC292" s="422"/>
      <c r="AD292" s="422"/>
    </row>
    <row r="293" spans="1:30">
      <c r="A293" s="367"/>
      <c r="B293" s="76"/>
      <c r="D293" s="164"/>
      <c r="E293" s="214"/>
      <c r="J293" s="164"/>
      <c r="K293" s="214"/>
      <c r="L293" s="214"/>
      <c r="M293" s="214"/>
      <c r="N293" s="214"/>
      <c r="O293" s="214"/>
      <c r="P293" s="214"/>
      <c r="Q293" s="51">
        <v>1</v>
      </c>
      <c r="R293" s="52">
        <v>61700</v>
      </c>
      <c r="S293" s="52">
        <v>38300</v>
      </c>
      <c r="T293" s="214" t="s">
        <v>484</v>
      </c>
      <c r="V293" s="51">
        <v>1</v>
      </c>
      <c r="W293" s="54">
        <v>286542</v>
      </c>
      <c r="X293" s="54">
        <v>1874996</v>
      </c>
      <c r="Y293" s="54" t="s">
        <v>403</v>
      </c>
      <c r="AA293" s="120" t="s">
        <v>36</v>
      </c>
      <c r="AB293" s="422"/>
      <c r="AC293" s="422"/>
      <c r="AD293" s="422"/>
    </row>
    <row r="294" spans="1:30" s="123" customFormat="1" ht="21.75" thickBot="1">
      <c r="A294" s="548"/>
      <c r="B294" s="509"/>
      <c r="D294" s="572"/>
      <c r="E294" s="212"/>
      <c r="G294" s="69"/>
      <c r="H294" s="69"/>
      <c r="J294" s="572"/>
      <c r="K294" s="212"/>
      <c r="L294" s="212"/>
      <c r="M294" s="212"/>
      <c r="N294" s="212"/>
      <c r="O294" s="212"/>
      <c r="P294" s="212"/>
      <c r="Q294" s="69">
        <v>1</v>
      </c>
      <c r="R294" s="98">
        <v>61700</v>
      </c>
      <c r="S294" s="98">
        <v>38300</v>
      </c>
      <c r="T294" s="212" t="s">
        <v>484</v>
      </c>
      <c r="U294" s="69"/>
      <c r="V294" s="69">
        <v>1</v>
      </c>
      <c r="W294" s="102">
        <v>286627</v>
      </c>
      <c r="X294" s="102">
        <v>1874967</v>
      </c>
      <c r="Y294" s="102" t="s">
        <v>403</v>
      </c>
      <c r="Z294" s="102"/>
      <c r="AA294" s="169" t="s">
        <v>36</v>
      </c>
      <c r="AB294" s="583"/>
      <c r="AC294" s="583"/>
      <c r="AD294" s="583"/>
    </row>
    <row r="295" spans="1:30" s="497" customFormat="1" ht="21.75" thickBot="1">
      <c r="A295" s="519">
        <v>12</v>
      </c>
      <c r="B295" s="520" t="s">
        <v>485</v>
      </c>
      <c r="C295" s="531"/>
      <c r="D295" s="531"/>
      <c r="E295" s="531"/>
      <c r="F295" s="531"/>
      <c r="G295" s="522">
        <f>SUM(G296:G317)</f>
        <v>19</v>
      </c>
      <c r="H295" s="523">
        <v>61700</v>
      </c>
      <c r="I295" s="531"/>
      <c r="J295" s="531"/>
      <c r="K295" s="531"/>
      <c r="L295" s="524">
        <f>SUM(L296:L319)</f>
        <v>8</v>
      </c>
      <c r="M295" s="522">
        <f>SUM(M296:M319)</f>
        <v>8</v>
      </c>
      <c r="N295" s="522">
        <f>SUM(N296:N319)</f>
        <v>4</v>
      </c>
      <c r="O295" s="522">
        <f>SUM(O296:O319)</f>
        <v>4</v>
      </c>
      <c r="P295" s="522"/>
      <c r="Q295" s="524">
        <f>G295-L295+M295</f>
        <v>19</v>
      </c>
      <c r="R295" s="545">
        <f>SUM(R296:R319)</f>
        <v>1172300</v>
      </c>
      <c r="S295" s="545">
        <f>SUM(S296:S319)</f>
        <v>727700</v>
      </c>
      <c r="T295" s="531"/>
      <c r="U295" s="522">
        <f>SUM(U296:U319)</f>
        <v>10</v>
      </c>
      <c r="V295" s="524">
        <f>G295-L295+M295</f>
        <v>19</v>
      </c>
      <c r="W295" s="525"/>
      <c r="X295" s="525"/>
      <c r="Y295" s="525"/>
      <c r="Z295" s="525">
        <f>COUNTA(Z296:Z319)</f>
        <v>0</v>
      </c>
      <c r="AA295" s="525">
        <f>COUNTA(AA296:AA319)</f>
        <v>19</v>
      </c>
      <c r="AB295" s="522"/>
      <c r="AC295" s="522"/>
      <c r="AD295" s="522"/>
    </row>
    <row r="296" spans="1:30" s="73" customFormat="1">
      <c r="A296" s="662" t="s">
        <v>1172</v>
      </c>
      <c r="B296" s="662"/>
      <c r="D296" s="100" t="s">
        <v>486</v>
      </c>
      <c r="E296" s="100" t="s">
        <v>487</v>
      </c>
      <c r="F296" s="100" t="s">
        <v>488</v>
      </c>
      <c r="G296" s="89">
        <v>4</v>
      </c>
      <c r="H296" s="554">
        <v>61700</v>
      </c>
      <c r="I296" s="181"/>
      <c r="J296" s="107" t="s">
        <v>486</v>
      </c>
      <c r="K296" s="107" t="s">
        <v>487</v>
      </c>
      <c r="L296" s="131">
        <v>2</v>
      </c>
      <c r="M296" s="131"/>
      <c r="N296" s="131">
        <v>0</v>
      </c>
      <c r="O296" s="131">
        <v>0</v>
      </c>
      <c r="P296" s="131"/>
      <c r="Q296" s="105">
        <v>1</v>
      </c>
      <c r="R296" s="106">
        <v>61700</v>
      </c>
      <c r="S296" s="106">
        <v>38300</v>
      </c>
      <c r="T296" s="107" t="s">
        <v>488</v>
      </c>
      <c r="U296" s="105">
        <v>1</v>
      </c>
      <c r="V296" s="105">
        <v>1</v>
      </c>
      <c r="W296" s="55">
        <v>286408</v>
      </c>
      <c r="X296" s="55">
        <v>1771885</v>
      </c>
      <c r="Y296" s="87" t="s">
        <v>383</v>
      </c>
      <c r="Z296" s="87"/>
      <c r="AA296" s="88" t="s">
        <v>36</v>
      </c>
      <c r="AB296" s="581" t="s">
        <v>62</v>
      </c>
      <c r="AC296" s="581"/>
      <c r="AD296" s="581"/>
    </row>
    <row r="297" spans="1:30">
      <c r="A297" s="661" t="s">
        <v>1222</v>
      </c>
      <c r="B297" s="661"/>
      <c r="D297" s="85"/>
      <c r="E297" s="85"/>
      <c r="F297" s="85"/>
      <c r="G297" s="84"/>
      <c r="J297" s="104"/>
      <c r="K297" s="104"/>
      <c r="L297" s="113"/>
      <c r="M297" s="113"/>
      <c r="N297" s="113"/>
      <c r="O297" s="113"/>
      <c r="P297" s="113"/>
      <c r="Q297" s="103">
        <v>1</v>
      </c>
      <c r="R297" s="96">
        <v>61700</v>
      </c>
      <c r="S297" s="96">
        <v>38300</v>
      </c>
      <c r="T297" s="104" t="s">
        <v>488</v>
      </c>
      <c r="U297" s="103">
        <v>1</v>
      </c>
      <c r="V297" s="103">
        <v>1</v>
      </c>
      <c r="W297" s="54">
        <v>283129</v>
      </c>
      <c r="X297" s="54">
        <v>1772609</v>
      </c>
      <c r="Y297" s="86" t="s">
        <v>383</v>
      </c>
      <c r="Z297" s="86"/>
      <c r="AA297" s="120" t="s">
        <v>36</v>
      </c>
      <c r="AB297" s="422"/>
      <c r="AC297" s="422"/>
      <c r="AD297" s="422"/>
    </row>
    <row r="298" spans="1:30">
      <c r="A298" s="661" t="s">
        <v>1223</v>
      </c>
      <c r="B298" s="661"/>
      <c r="D298" s="85"/>
      <c r="E298" s="85"/>
      <c r="F298" s="85"/>
      <c r="G298" s="84"/>
      <c r="J298" s="104"/>
      <c r="K298" s="104" t="s">
        <v>489</v>
      </c>
      <c r="L298" s="113"/>
      <c r="M298" s="113">
        <v>1</v>
      </c>
      <c r="N298" s="113">
        <v>1</v>
      </c>
      <c r="O298" s="113">
        <v>0</v>
      </c>
      <c r="P298" s="113"/>
      <c r="Q298" s="103">
        <v>1</v>
      </c>
      <c r="R298" s="96">
        <v>61700</v>
      </c>
      <c r="S298" s="96">
        <v>38300</v>
      </c>
      <c r="T298" s="104" t="s">
        <v>345</v>
      </c>
      <c r="U298" s="103">
        <v>1</v>
      </c>
      <c r="V298" s="103">
        <v>1</v>
      </c>
      <c r="W298" s="54">
        <v>282039</v>
      </c>
      <c r="X298" s="54">
        <v>1772720</v>
      </c>
      <c r="Y298" s="86" t="s">
        <v>383</v>
      </c>
      <c r="Z298" s="86"/>
      <c r="AA298" s="120" t="s">
        <v>36</v>
      </c>
      <c r="AB298" s="422" t="s">
        <v>490</v>
      </c>
      <c r="AC298" s="422"/>
      <c r="AD298" s="422"/>
    </row>
    <row r="299" spans="1:30">
      <c r="A299" s="661" t="s">
        <v>1167</v>
      </c>
      <c r="B299" s="661"/>
      <c r="D299" s="85" t="s">
        <v>491</v>
      </c>
      <c r="E299" s="85" t="s">
        <v>492</v>
      </c>
      <c r="F299" s="85" t="s">
        <v>493</v>
      </c>
      <c r="G299" s="84">
        <v>1</v>
      </c>
      <c r="H299" s="381">
        <v>61700</v>
      </c>
      <c r="I299" s="204"/>
      <c r="J299" s="104" t="s">
        <v>491</v>
      </c>
      <c r="K299" s="104" t="s">
        <v>492</v>
      </c>
      <c r="L299" s="113"/>
      <c r="M299" s="113">
        <v>1</v>
      </c>
      <c r="N299" s="113">
        <v>0</v>
      </c>
      <c r="O299" s="113">
        <v>1</v>
      </c>
      <c r="P299" s="113"/>
      <c r="Q299" s="103">
        <v>1</v>
      </c>
      <c r="R299" s="96">
        <v>61700</v>
      </c>
      <c r="S299" s="96">
        <v>38300</v>
      </c>
      <c r="T299" s="104" t="s">
        <v>444</v>
      </c>
      <c r="U299" s="103">
        <v>1</v>
      </c>
      <c r="V299" s="103">
        <v>1</v>
      </c>
      <c r="W299" s="54">
        <v>290453</v>
      </c>
      <c r="X299" s="54">
        <v>1773541</v>
      </c>
      <c r="Y299" s="86" t="s">
        <v>383</v>
      </c>
      <c r="Z299" s="86"/>
      <c r="AA299" s="120" t="s">
        <v>36</v>
      </c>
      <c r="AB299" s="422" t="s">
        <v>490</v>
      </c>
      <c r="AC299" s="422"/>
      <c r="AD299" s="422"/>
    </row>
    <row r="300" spans="1:30">
      <c r="A300" s="661" t="s">
        <v>1224</v>
      </c>
      <c r="B300" s="661"/>
      <c r="J300" s="104"/>
      <c r="K300" s="104"/>
      <c r="L300" s="113"/>
      <c r="M300" s="113"/>
      <c r="N300" s="113"/>
      <c r="O300" s="113"/>
      <c r="P300" s="113"/>
      <c r="Q300" s="103">
        <v>1</v>
      </c>
      <c r="R300" s="96">
        <v>61700</v>
      </c>
      <c r="S300" s="96">
        <v>38300</v>
      </c>
      <c r="T300" s="104" t="s">
        <v>444</v>
      </c>
      <c r="U300" s="103"/>
      <c r="V300" s="103">
        <v>1</v>
      </c>
      <c r="W300" s="54">
        <v>290201</v>
      </c>
      <c r="X300" s="54">
        <v>1773604</v>
      </c>
      <c r="Y300" s="86" t="s">
        <v>383</v>
      </c>
      <c r="Z300" s="86"/>
      <c r="AA300" s="120" t="s">
        <v>36</v>
      </c>
      <c r="AB300" s="422"/>
      <c r="AC300" s="422"/>
      <c r="AD300" s="422"/>
    </row>
    <row r="301" spans="1:30">
      <c r="A301" s="367"/>
      <c r="B301" s="76"/>
      <c r="E301" s="53" t="s">
        <v>494</v>
      </c>
      <c r="F301" s="53" t="s">
        <v>495</v>
      </c>
      <c r="G301" s="51">
        <v>1</v>
      </c>
      <c r="H301" s="51">
        <v>61700</v>
      </c>
      <c r="J301" s="104"/>
      <c r="K301" s="104" t="s">
        <v>494</v>
      </c>
      <c r="L301" s="113">
        <v>1</v>
      </c>
      <c r="M301" s="113"/>
      <c r="N301" s="113"/>
      <c r="O301" s="113"/>
      <c r="P301" s="113"/>
      <c r="Q301" s="125">
        <v>0</v>
      </c>
      <c r="R301" s="96"/>
      <c r="S301" s="96"/>
      <c r="T301" s="104"/>
      <c r="U301" s="103"/>
      <c r="V301" s="125">
        <v>0</v>
      </c>
      <c r="Y301" s="86"/>
      <c r="Z301" s="86"/>
      <c r="AA301" s="86"/>
      <c r="AB301" s="422" t="s">
        <v>91</v>
      </c>
      <c r="AC301" s="422"/>
      <c r="AD301" s="422"/>
    </row>
    <row r="302" spans="1:30">
      <c r="A302" s="367"/>
      <c r="B302" s="76"/>
      <c r="D302" s="53" t="s">
        <v>496</v>
      </c>
      <c r="E302" s="85" t="s">
        <v>497</v>
      </c>
      <c r="F302" s="85" t="s">
        <v>498</v>
      </c>
      <c r="G302" s="84">
        <v>1</v>
      </c>
      <c r="H302" s="84">
        <v>61700</v>
      </c>
      <c r="I302" s="85"/>
      <c r="J302" s="85"/>
      <c r="K302" s="85"/>
      <c r="L302" s="219">
        <v>0</v>
      </c>
      <c r="M302" s="219">
        <v>0</v>
      </c>
      <c r="N302" s="219">
        <v>0</v>
      </c>
      <c r="O302" s="219">
        <v>0</v>
      </c>
      <c r="P302" s="219"/>
      <c r="Q302" s="84">
        <v>1</v>
      </c>
      <c r="R302" s="115">
        <v>61700</v>
      </c>
      <c r="S302" s="115">
        <v>38300</v>
      </c>
      <c r="T302" s="53" t="s">
        <v>497</v>
      </c>
      <c r="V302" s="84">
        <v>1</v>
      </c>
      <c r="W302" s="54">
        <v>290179</v>
      </c>
      <c r="X302" s="54">
        <v>1711281</v>
      </c>
      <c r="Y302" s="86" t="s">
        <v>383</v>
      </c>
      <c r="Z302" s="86"/>
      <c r="AA302" s="120" t="s">
        <v>36</v>
      </c>
      <c r="AB302" s="405" t="s">
        <v>1185</v>
      </c>
      <c r="AC302" s="422"/>
      <c r="AD302" s="422"/>
    </row>
    <row r="303" spans="1:30">
      <c r="A303" s="367"/>
      <c r="B303" s="76"/>
      <c r="E303" s="85" t="s">
        <v>499</v>
      </c>
      <c r="F303" s="85"/>
      <c r="G303" s="84">
        <v>2</v>
      </c>
      <c r="H303" s="84">
        <v>61700</v>
      </c>
      <c r="I303" s="85"/>
      <c r="J303" s="85"/>
      <c r="K303" s="85"/>
      <c r="L303" s="219">
        <v>0</v>
      </c>
      <c r="M303" s="219">
        <v>0</v>
      </c>
      <c r="N303" s="219">
        <v>0</v>
      </c>
      <c r="O303" s="219">
        <v>0</v>
      </c>
      <c r="P303" s="219"/>
      <c r="Q303" s="84">
        <v>1</v>
      </c>
      <c r="R303" s="115">
        <v>61700</v>
      </c>
      <c r="S303" s="115">
        <v>38300</v>
      </c>
      <c r="T303" s="53" t="s">
        <v>234</v>
      </c>
      <c r="V303" s="84">
        <v>1</v>
      </c>
      <c r="W303" s="54">
        <v>286992</v>
      </c>
      <c r="X303" s="54">
        <v>1754133</v>
      </c>
      <c r="Y303" s="86" t="s">
        <v>383</v>
      </c>
      <c r="Z303" s="86"/>
      <c r="AA303" s="120" t="s">
        <v>36</v>
      </c>
      <c r="AB303" s="405" t="s">
        <v>1187</v>
      </c>
      <c r="AC303" s="422"/>
      <c r="AD303" s="422"/>
    </row>
    <row r="304" spans="1:30">
      <c r="A304" s="367"/>
      <c r="B304" s="76"/>
      <c r="L304" s="425"/>
      <c r="M304" s="425"/>
      <c r="N304" s="425"/>
      <c r="O304" s="425"/>
      <c r="P304" s="425"/>
      <c r="Q304" s="84">
        <v>1</v>
      </c>
      <c r="R304" s="115">
        <v>61700</v>
      </c>
      <c r="S304" s="115">
        <v>38300</v>
      </c>
      <c r="T304" s="53" t="s">
        <v>234</v>
      </c>
      <c r="V304" s="84">
        <v>1</v>
      </c>
      <c r="W304" s="54">
        <v>286719</v>
      </c>
      <c r="X304" s="54">
        <v>1754055</v>
      </c>
      <c r="Y304" s="86" t="s">
        <v>383</v>
      </c>
      <c r="Z304" s="86"/>
      <c r="AA304" s="120" t="s">
        <v>36</v>
      </c>
      <c r="AB304" s="422"/>
      <c r="AC304" s="422"/>
      <c r="AD304" s="422"/>
    </row>
    <row r="305" spans="1:30">
      <c r="A305" s="367"/>
      <c r="B305" s="76"/>
      <c r="E305" s="85" t="s">
        <v>500</v>
      </c>
      <c r="F305" s="85"/>
      <c r="G305" s="84">
        <v>1</v>
      </c>
      <c r="H305" s="84">
        <v>61700</v>
      </c>
      <c r="I305" s="85"/>
      <c r="J305" s="85"/>
      <c r="K305" s="85"/>
      <c r="L305" s="219"/>
      <c r="M305" s="219"/>
      <c r="N305" s="219"/>
      <c r="O305" s="219"/>
      <c r="P305" s="219"/>
      <c r="Q305" s="84">
        <v>1</v>
      </c>
      <c r="R305" s="115">
        <v>61700</v>
      </c>
      <c r="S305" s="115">
        <v>38300</v>
      </c>
      <c r="T305" s="53" t="s">
        <v>501</v>
      </c>
      <c r="V305" s="84">
        <v>1</v>
      </c>
      <c r="W305" s="54">
        <v>277904</v>
      </c>
      <c r="X305" s="54">
        <v>1753812</v>
      </c>
      <c r="Y305" s="86" t="s">
        <v>383</v>
      </c>
      <c r="Z305" s="86"/>
      <c r="AA305" s="120" t="s">
        <v>36</v>
      </c>
      <c r="AB305" s="422"/>
      <c r="AC305" s="422"/>
      <c r="AD305" s="422"/>
    </row>
    <row r="306" spans="1:30">
      <c r="A306" s="367"/>
      <c r="B306" s="76"/>
      <c r="D306" s="85" t="s">
        <v>502</v>
      </c>
      <c r="E306" s="85" t="s">
        <v>503</v>
      </c>
      <c r="F306" s="85"/>
      <c r="G306" s="84">
        <v>2</v>
      </c>
      <c r="H306" s="84">
        <v>61700</v>
      </c>
      <c r="I306" s="85"/>
      <c r="J306" s="85" t="s">
        <v>502</v>
      </c>
      <c r="K306" s="85"/>
      <c r="L306" s="219">
        <v>0</v>
      </c>
      <c r="M306" s="219">
        <v>0</v>
      </c>
      <c r="N306" s="219">
        <v>0</v>
      </c>
      <c r="O306" s="219">
        <v>0</v>
      </c>
      <c r="P306" s="219"/>
      <c r="Q306" s="84">
        <v>1</v>
      </c>
      <c r="R306" s="115">
        <v>61700</v>
      </c>
      <c r="S306" s="115">
        <v>38300</v>
      </c>
      <c r="T306" s="53" t="s">
        <v>504</v>
      </c>
      <c r="V306" s="84">
        <v>1</v>
      </c>
      <c r="W306" s="54">
        <v>304708</v>
      </c>
      <c r="X306" s="54">
        <v>1808423</v>
      </c>
      <c r="Y306" s="86" t="s">
        <v>383</v>
      </c>
      <c r="Z306" s="86"/>
      <c r="AA306" s="120" t="s">
        <v>36</v>
      </c>
      <c r="AB306" s="422"/>
      <c r="AC306" s="422"/>
      <c r="AD306" s="422"/>
    </row>
    <row r="307" spans="1:30">
      <c r="A307" s="367"/>
      <c r="B307" s="76"/>
      <c r="L307" s="425"/>
      <c r="M307" s="425"/>
      <c r="N307" s="425"/>
      <c r="O307" s="425"/>
      <c r="P307" s="425"/>
      <c r="Q307" s="84">
        <v>1</v>
      </c>
      <c r="R307" s="115">
        <v>61700</v>
      </c>
      <c r="S307" s="115">
        <v>38300</v>
      </c>
      <c r="T307" s="53" t="s">
        <v>504</v>
      </c>
      <c r="V307" s="84">
        <v>1</v>
      </c>
      <c r="W307" s="54">
        <v>304218</v>
      </c>
      <c r="X307" s="54">
        <v>1809558</v>
      </c>
      <c r="Y307" s="86" t="s">
        <v>383</v>
      </c>
      <c r="Z307" s="86"/>
      <c r="AA307" s="120" t="s">
        <v>36</v>
      </c>
      <c r="AB307" s="422"/>
      <c r="AC307" s="422"/>
      <c r="AD307" s="422"/>
    </row>
    <row r="308" spans="1:30">
      <c r="A308" s="367"/>
      <c r="B308" s="76"/>
      <c r="K308" s="104" t="s">
        <v>502</v>
      </c>
      <c r="L308" s="113"/>
      <c r="M308" s="113">
        <v>1</v>
      </c>
      <c r="N308" s="113">
        <v>1</v>
      </c>
      <c r="O308" s="113">
        <v>0</v>
      </c>
      <c r="P308" s="113"/>
      <c r="Q308" s="103">
        <v>1</v>
      </c>
      <c r="R308" s="96">
        <v>61700</v>
      </c>
      <c r="S308" s="96">
        <v>38300</v>
      </c>
      <c r="T308" s="104" t="s">
        <v>505</v>
      </c>
      <c r="U308" s="103">
        <v>1</v>
      </c>
      <c r="V308" s="103">
        <v>1</v>
      </c>
      <c r="W308" s="54">
        <v>297602</v>
      </c>
      <c r="X308" s="54">
        <v>1812140</v>
      </c>
      <c r="Y308" s="86" t="s">
        <v>383</v>
      </c>
      <c r="Z308" s="86"/>
      <c r="AA308" s="120" t="s">
        <v>36</v>
      </c>
      <c r="AB308" s="422" t="s">
        <v>506</v>
      </c>
      <c r="AC308" s="422"/>
      <c r="AD308" s="422"/>
    </row>
    <row r="309" spans="1:30">
      <c r="A309" s="367"/>
      <c r="B309" s="76"/>
      <c r="D309" s="85" t="s">
        <v>507</v>
      </c>
      <c r="E309" s="85" t="s">
        <v>507</v>
      </c>
      <c r="F309" s="85"/>
      <c r="G309" s="84">
        <v>2</v>
      </c>
      <c r="H309" s="51">
        <v>61700</v>
      </c>
      <c r="J309" s="53" t="s">
        <v>507</v>
      </c>
      <c r="K309" s="104" t="s">
        <v>507</v>
      </c>
      <c r="L309" s="113">
        <v>2</v>
      </c>
      <c r="M309" s="113"/>
      <c r="N309" s="113"/>
      <c r="O309" s="113"/>
      <c r="P309" s="113"/>
      <c r="Q309" s="103">
        <v>0</v>
      </c>
      <c r="R309" s="96"/>
      <c r="S309" s="96"/>
      <c r="T309" s="104"/>
      <c r="U309" s="103"/>
      <c r="V309" s="125">
        <v>0</v>
      </c>
      <c r="Y309" s="86"/>
      <c r="Z309" s="86"/>
      <c r="AA309" s="86"/>
      <c r="AB309" s="422" t="s">
        <v>62</v>
      </c>
      <c r="AC309" s="422"/>
      <c r="AD309" s="422"/>
    </row>
    <row r="310" spans="1:30">
      <c r="A310" s="367"/>
      <c r="B310" s="76"/>
      <c r="D310" s="85" t="s">
        <v>508</v>
      </c>
      <c r="E310" s="85" t="s">
        <v>509</v>
      </c>
      <c r="F310" s="85"/>
      <c r="G310" s="84">
        <v>1</v>
      </c>
      <c r="H310" s="381">
        <v>61700</v>
      </c>
      <c r="I310" s="204"/>
      <c r="J310" s="85"/>
      <c r="K310" s="85"/>
      <c r="L310" s="219"/>
      <c r="M310" s="219"/>
      <c r="N310" s="219">
        <v>0</v>
      </c>
      <c r="O310" s="219">
        <v>0</v>
      </c>
      <c r="P310" s="219"/>
      <c r="Q310" s="51">
        <v>1</v>
      </c>
      <c r="R310" s="115">
        <v>61700</v>
      </c>
      <c r="S310" s="115">
        <v>38300</v>
      </c>
      <c r="T310" s="53" t="s">
        <v>510</v>
      </c>
      <c r="V310" s="51">
        <v>1</v>
      </c>
      <c r="W310" s="54">
        <v>304848</v>
      </c>
      <c r="X310" s="54">
        <v>1747705</v>
      </c>
      <c r="Y310" s="86" t="s">
        <v>383</v>
      </c>
      <c r="Z310" s="86"/>
      <c r="AA310" s="120" t="s">
        <v>36</v>
      </c>
      <c r="AB310" s="422"/>
      <c r="AC310" s="422"/>
      <c r="AD310" s="422"/>
    </row>
    <row r="311" spans="1:30">
      <c r="A311" s="367"/>
      <c r="B311" s="76"/>
      <c r="D311" s="85" t="s">
        <v>511</v>
      </c>
      <c r="E311" s="85" t="s">
        <v>512</v>
      </c>
      <c r="F311" s="85"/>
      <c r="G311" s="84">
        <v>1</v>
      </c>
      <c r="H311" s="381">
        <v>61700</v>
      </c>
      <c r="I311" s="204"/>
      <c r="J311" s="85" t="s">
        <v>511</v>
      </c>
      <c r="K311" s="104" t="s">
        <v>513</v>
      </c>
      <c r="L311" s="113"/>
      <c r="M311" s="113">
        <v>3</v>
      </c>
      <c r="N311" s="113">
        <v>0</v>
      </c>
      <c r="O311" s="113">
        <v>3</v>
      </c>
      <c r="P311" s="113"/>
      <c r="Q311" s="103">
        <v>1</v>
      </c>
      <c r="R311" s="96">
        <v>61700</v>
      </c>
      <c r="S311" s="96">
        <v>38300</v>
      </c>
      <c r="T311" s="104" t="s">
        <v>512</v>
      </c>
      <c r="U311" s="103">
        <v>3</v>
      </c>
      <c r="V311" s="103">
        <v>1</v>
      </c>
      <c r="W311" s="54">
        <v>329916</v>
      </c>
      <c r="X311" s="54">
        <v>1801093</v>
      </c>
      <c r="Y311" s="86" t="s">
        <v>383</v>
      </c>
      <c r="Z311" s="86"/>
      <c r="AA311" s="120" t="s">
        <v>36</v>
      </c>
      <c r="AB311" s="422" t="s">
        <v>514</v>
      </c>
      <c r="AC311" s="422"/>
      <c r="AD311" s="422"/>
    </row>
    <row r="312" spans="1:30">
      <c r="A312" s="367"/>
      <c r="B312" s="76"/>
      <c r="D312" s="85"/>
      <c r="E312" s="85"/>
      <c r="F312" s="85"/>
      <c r="G312" s="84"/>
      <c r="J312" s="85"/>
      <c r="K312" s="104"/>
      <c r="L312" s="113"/>
      <c r="M312" s="113"/>
      <c r="N312" s="113"/>
      <c r="O312" s="113"/>
      <c r="P312" s="113"/>
      <c r="Q312" s="103">
        <v>1</v>
      </c>
      <c r="R312" s="96">
        <v>61700</v>
      </c>
      <c r="S312" s="96">
        <v>38300</v>
      </c>
      <c r="T312" s="104" t="s">
        <v>512</v>
      </c>
      <c r="U312" s="103"/>
      <c r="V312" s="103">
        <v>1</v>
      </c>
      <c r="W312" s="54">
        <v>330049</v>
      </c>
      <c r="X312" s="54">
        <v>1801040</v>
      </c>
      <c r="Y312" s="86" t="s">
        <v>383</v>
      </c>
      <c r="Z312" s="86"/>
      <c r="AA312" s="120" t="s">
        <v>36</v>
      </c>
      <c r="AB312" s="422"/>
      <c r="AC312" s="422"/>
      <c r="AD312" s="422"/>
    </row>
    <row r="313" spans="1:30">
      <c r="A313" s="367"/>
      <c r="B313" s="76"/>
      <c r="J313" s="85"/>
      <c r="K313" s="104"/>
      <c r="L313" s="113"/>
      <c r="M313" s="113"/>
      <c r="N313" s="113"/>
      <c r="O313" s="113"/>
      <c r="P313" s="113"/>
      <c r="Q313" s="103">
        <v>1</v>
      </c>
      <c r="R313" s="96">
        <v>61700</v>
      </c>
      <c r="S313" s="96">
        <v>38300</v>
      </c>
      <c r="T313" s="104" t="s">
        <v>512</v>
      </c>
      <c r="U313" s="103"/>
      <c r="V313" s="103">
        <v>1</v>
      </c>
      <c r="W313" s="54">
        <v>330235</v>
      </c>
      <c r="X313" s="54">
        <v>1800996</v>
      </c>
      <c r="Y313" s="86" t="s">
        <v>383</v>
      </c>
      <c r="Z313" s="86"/>
      <c r="AA313" s="120" t="s">
        <v>36</v>
      </c>
      <c r="AB313" s="422" t="s">
        <v>515</v>
      </c>
      <c r="AC313" s="422"/>
      <c r="AD313" s="422"/>
    </row>
    <row r="314" spans="1:30">
      <c r="A314" s="367"/>
      <c r="B314" s="76"/>
      <c r="J314" s="85"/>
      <c r="K314" s="104"/>
      <c r="L314" s="113"/>
      <c r="M314" s="113"/>
      <c r="N314" s="113"/>
      <c r="O314" s="113"/>
      <c r="P314" s="113"/>
      <c r="Q314" s="103">
        <v>1</v>
      </c>
      <c r="R314" s="96">
        <v>61700</v>
      </c>
      <c r="S314" s="96">
        <v>38300</v>
      </c>
      <c r="T314" s="104" t="s">
        <v>512</v>
      </c>
      <c r="U314" s="103"/>
      <c r="V314" s="103">
        <v>1</v>
      </c>
      <c r="W314" s="54">
        <v>330362</v>
      </c>
      <c r="X314" s="54">
        <v>1800856</v>
      </c>
      <c r="Y314" s="86" t="s">
        <v>383</v>
      </c>
      <c r="Z314" s="86"/>
      <c r="AA314" s="120" t="s">
        <v>36</v>
      </c>
      <c r="AB314" s="422"/>
      <c r="AC314" s="422"/>
      <c r="AD314" s="422"/>
    </row>
    <row r="315" spans="1:30">
      <c r="A315" s="367"/>
      <c r="B315" s="76"/>
      <c r="E315" s="53" t="s">
        <v>516</v>
      </c>
      <c r="F315" s="53" t="s">
        <v>517</v>
      </c>
      <c r="G315" s="51">
        <v>1</v>
      </c>
      <c r="H315" s="51">
        <v>61700</v>
      </c>
      <c r="J315" s="85"/>
      <c r="K315" s="104" t="s">
        <v>516</v>
      </c>
      <c r="L315" s="113">
        <v>1</v>
      </c>
      <c r="M315" s="113"/>
      <c r="N315" s="113"/>
      <c r="O315" s="113"/>
      <c r="P315" s="113"/>
      <c r="Q315" s="125">
        <v>0</v>
      </c>
      <c r="R315" s="96"/>
      <c r="S315" s="96"/>
      <c r="T315" s="104"/>
      <c r="U315" s="103"/>
      <c r="V315" s="125">
        <v>0</v>
      </c>
      <c r="Y315" s="86"/>
      <c r="Z315" s="86"/>
      <c r="AA315" s="86"/>
      <c r="AB315" s="422" t="s">
        <v>91</v>
      </c>
      <c r="AC315" s="422"/>
      <c r="AD315" s="422"/>
    </row>
    <row r="316" spans="1:30">
      <c r="A316" s="367"/>
      <c r="B316" s="76"/>
      <c r="E316" s="53" t="s">
        <v>518</v>
      </c>
      <c r="G316" s="51">
        <v>1</v>
      </c>
      <c r="H316" s="51">
        <v>61700</v>
      </c>
      <c r="J316" s="85"/>
      <c r="K316" s="104" t="s">
        <v>518</v>
      </c>
      <c r="L316" s="113">
        <v>1</v>
      </c>
      <c r="M316" s="113"/>
      <c r="N316" s="113"/>
      <c r="O316" s="113"/>
      <c r="P316" s="113"/>
      <c r="Q316" s="125">
        <v>0</v>
      </c>
      <c r="R316" s="96"/>
      <c r="S316" s="96"/>
      <c r="T316" s="104"/>
      <c r="U316" s="103"/>
      <c r="V316" s="125">
        <v>0</v>
      </c>
      <c r="Y316" s="86"/>
      <c r="Z316" s="86"/>
      <c r="AA316" s="86"/>
      <c r="AB316" s="422" t="s">
        <v>91</v>
      </c>
      <c r="AC316" s="422"/>
      <c r="AD316" s="422"/>
    </row>
    <row r="317" spans="1:30">
      <c r="A317" s="367"/>
      <c r="B317" s="76"/>
      <c r="E317" s="53" t="s">
        <v>519</v>
      </c>
      <c r="F317" s="53" t="s">
        <v>520</v>
      </c>
      <c r="G317" s="51">
        <v>1</v>
      </c>
      <c r="H317" s="51">
        <v>61700</v>
      </c>
      <c r="J317" s="85"/>
      <c r="K317" s="104" t="s">
        <v>519</v>
      </c>
      <c r="L317" s="113">
        <v>1</v>
      </c>
      <c r="M317" s="113"/>
      <c r="N317" s="113"/>
      <c r="O317" s="113"/>
      <c r="P317" s="113"/>
      <c r="Q317" s="125">
        <v>0</v>
      </c>
      <c r="R317" s="96"/>
      <c r="S317" s="96"/>
      <c r="T317" s="104"/>
      <c r="U317" s="103"/>
      <c r="V317" s="125">
        <v>0</v>
      </c>
      <c r="Y317" s="86"/>
      <c r="Z317" s="86"/>
      <c r="AA317" s="86"/>
      <c r="AB317" s="422" t="s">
        <v>91</v>
      </c>
      <c r="AC317" s="422"/>
      <c r="AD317" s="422"/>
    </row>
    <row r="318" spans="1:30">
      <c r="A318" s="367"/>
      <c r="B318" s="76"/>
      <c r="J318" s="85" t="s">
        <v>521</v>
      </c>
      <c r="K318" s="104" t="s">
        <v>522</v>
      </c>
      <c r="L318" s="113"/>
      <c r="M318" s="113">
        <v>2</v>
      </c>
      <c r="N318" s="113">
        <v>2</v>
      </c>
      <c r="O318" s="113">
        <v>0</v>
      </c>
      <c r="P318" s="113"/>
      <c r="Q318" s="103">
        <v>1</v>
      </c>
      <c r="R318" s="96">
        <v>61700</v>
      </c>
      <c r="S318" s="96">
        <v>38300</v>
      </c>
      <c r="T318" s="104" t="s">
        <v>523</v>
      </c>
      <c r="U318" s="103">
        <v>1</v>
      </c>
      <c r="V318" s="103">
        <v>1</v>
      </c>
      <c r="W318" s="54">
        <v>289459</v>
      </c>
      <c r="X318" s="54">
        <v>1734697</v>
      </c>
      <c r="Y318" s="86" t="s">
        <v>383</v>
      </c>
      <c r="Z318" s="86"/>
      <c r="AA318" s="120" t="s">
        <v>36</v>
      </c>
      <c r="AB318" s="422" t="s">
        <v>524</v>
      </c>
      <c r="AC318" s="422"/>
      <c r="AD318" s="422"/>
    </row>
    <row r="319" spans="1:30" s="123" customFormat="1" ht="21.75" thickBot="1">
      <c r="A319" s="548"/>
      <c r="B319" s="509"/>
      <c r="G319" s="69"/>
      <c r="H319" s="69"/>
      <c r="J319" s="90"/>
      <c r="K319" s="93"/>
      <c r="L319" s="93"/>
      <c r="M319" s="93"/>
      <c r="N319" s="93"/>
      <c r="O319" s="93"/>
      <c r="P319" s="93"/>
      <c r="Q319" s="95">
        <v>1</v>
      </c>
      <c r="R319" s="114">
        <v>61700</v>
      </c>
      <c r="S319" s="114">
        <v>38300</v>
      </c>
      <c r="T319" s="93" t="s">
        <v>523</v>
      </c>
      <c r="U319" s="95">
        <v>1</v>
      </c>
      <c r="V319" s="95">
        <v>1</v>
      </c>
      <c r="W319" s="102">
        <v>289513</v>
      </c>
      <c r="X319" s="102">
        <v>1734470</v>
      </c>
      <c r="Y319" s="92" t="s">
        <v>383</v>
      </c>
      <c r="Z319" s="92"/>
      <c r="AA319" s="169" t="s">
        <v>36</v>
      </c>
      <c r="AB319" s="583"/>
      <c r="AC319" s="583"/>
      <c r="AD319" s="583"/>
    </row>
    <row r="320" spans="1:30" s="497" customFormat="1" ht="21.75" thickBot="1">
      <c r="A320" s="519">
        <v>13</v>
      </c>
      <c r="B320" s="520" t="s">
        <v>525</v>
      </c>
      <c r="C320" s="531"/>
      <c r="D320" s="531"/>
      <c r="E320" s="531"/>
      <c r="F320" s="531"/>
      <c r="G320" s="522">
        <f>SUM(G321:G333)</f>
        <v>10</v>
      </c>
      <c r="H320" s="523">
        <v>61700</v>
      </c>
      <c r="I320" s="531"/>
      <c r="J320" s="531"/>
      <c r="K320" s="531"/>
      <c r="L320" s="545">
        <f>SUM(L321:L333)</f>
        <v>3</v>
      </c>
      <c r="M320" s="545">
        <f>SUM(M321:M333)</f>
        <v>3</v>
      </c>
      <c r="N320" s="545">
        <f>SUM(N321:N333)</f>
        <v>3</v>
      </c>
      <c r="O320" s="545">
        <f>SUM(O321:O333)</f>
        <v>0</v>
      </c>
      <c r="P320" s="545"/>
      <c r="Q320" s="524">
        <f>G320-L320+M320</f>
        <v>10</v>
      </c>
      <c r="R320" s="524">
        <f>SUM(R321:R333)</f>
        <v>617000</v>
      </c>
      <c r="S320" s="524">
        <f>SUM(S321:S333)</f>
        <v>383000</v>
      </c>
      <c r="T320" s="531"/>
      <c r="U320" s="522">
        <f>SUM(U321:U333)</f>
        <v>3</v>
      </c>
      <c r="V320" s="524">
        <f>G320-L320+M320</f>
        <v>10</v>
      </c>
      <c r="W320" s="525"/>
      <c r="X320" s="525"/>
      <c r="Y320" s="525"/>
      <c r="Z320" s="525">
        <f>COUNTA(Z321:Z333)</f>
        <v>0</v>
      </c>
      <c r="AA320" s="525">
        <f>COUNTA(AA321:AA333)</f>
        <v>0</v>
      </c>
      <c r="AB320" s="522"/>
      <c r="AC320" s="522"/>
      <c r="AD320" s="522"/>
    </row>
    <row r="321" spans="1:30" s="73" customFormat="1">
      <c r="A321" s="662" t="s">
        <v>1172</v>
      </c>
      <c r="B321" s="662"/>
      <c r="D321" s="100" t="s">
        <v>526</v>
      </c>
      <c r="E321" s="100" t="s">
        <v>527</v>
      </c>
      <c r="F321" s="100"/>
      <c r="G321" s="89">
        <v>1</v>
      </c>
      <c r="H321" s="83">
        <v>61700</v>
      </c>
      <c r="J321" s="107" t="s">
        <v>526</v>
      </c>
      <c r="K321" s="107" t="s">
        <v>527</v>
      </c>
      <c r="L321" s="107">
        <v>1</v>
      </c>
      <c r="M321" s="107"/>
      <c r="N321" s="107"/>
      <c r="O321" s="107"/>
      <c r="P321" s="107"/>
      <c r="Q321" s="106">
        <v>0</v>
      </c>
      <c r="R321" s="106"/>
      <c r="S321" s="106"/>
      <c r="T321" s="107"/>
      <c r="U321" s="105"/>
      <c r="V321" s="106">
        <v>0</v>
      </c>
      <c r="W321" s="55"/>
      <c r="X321" s="55"/>
      <c r="Y321" s="87"/>
      <c r="Z321" s="87"/>
      <c r="AA321" s="87"/>
      <c r="AB321" s="581" t="s">
        <v>91</v>
      </c>
      <c r="AC321" s="581"/>
      <c r="AD321" s="581"/>
    </row>
    <row r="322" spans="1:30">
      <c r="A322" s="661" t="s">
        <v>1225</v>
      </c>
      <c r="B322" s="661"/>
      <c r="D322" s="85" t="s">
        <v>528</v>
      </c>
      <c r="E322" s="85" t="s">
        <v>529</v>
      </c>
      <c r="F322" s="85"/>
      <c r="G322" s="84">
        <v>1</v>
      </c>
      <c r="H322" s="51">
        <v>61700</v>
      </c>
      <c r="J322" s="85" t="s">
        <v>528</v>
      </c>
      <c r="K322" s="85"/>
      <c r="L322" s="219"/>
      <c r="M322" s="219"/>
      <c r="N322" s="219">
        <v>0</v>
      </c>
      <c r="O322" s="219">
        <v>0</v>
      </c>
      <c r="P322" s="219"/>
      <c r="Q322" s="115">
        <v>1</v>
      </c>
      <c r="R322" s="115">
        <v>61700</v>
      </c>
      <c r="S322" s="115">
        <v>38300</v>
      </c>
      <c r="T322" s="85" t="s">
        <v>473</v>
      </c>
      <c r="U322" s="84"/>
      <c r="V322" s="115">
        <v>1</v>
      </c>
      <c r="W322" s="54">
        <v>363831</v>
      </c>
      <c r="X322" s="54">
        <v>1850975</v>
      </c>
      <c r="Y322" s="86"/>
      <c r="Z322" s="86"/>
      <c r="AA322" s="86"/>
      <c r="AB322" s="422"/>
      <c r="AC322" s="422"/>
      <c r="AD322" s="422"/>
    </row>
    <row r="323" spans="1:30">
      <c r="A323" s="661" t="s">
        <v>1226</v>
      </c>
      <c r="B323" s="661"/>
      <c r="D323" s="85"/>
      <c r="E323" s="85"/>
      <c r="F323" s="85"/>
      <c r="G323" s="84"/>
      <c r="J323" s="104"/>
      <c r="K323" s="104" t="s">
        <v>489</v>
      </c>
      <c r="L323" s="113"/>
      <c r="M323" s="113">
        <v>1</v>
      </c>
      <c r="N323" s="113">
        <v>1</v>
      </c>
      <c r="O323" s="113">
        <v>0</v>
      </c>
      <c r="P323" s="113"/>
      <c r="Q323" s="96">
        <v>1</v>
      </c>
      <c r="R323" s="96">
        <v>61700</v>
      </c>
      <c r="S323" s="96">
        <v>38300</v>
      </c>
      <c r="T323" s="104" t="s">
        <v>530</v>
      </c>
      <c r="U323" s="103">
        <v>1</v>
      </c>
      <c r="V323" s="96">
        <v>1</v>
      </c>
      <c r="W323" s="54">
        <v>358882</v>
      </c>
      <c r="X323" s="54">
        <v>18458677</v>
      </c>
      <c r="Y323" s="86"/>
      <c r="Z323" s="86"/>
      <c r="AA323" s="86"/>
      <c r="AB323" s="422" t="s">
        <v>531</v>
      </c>
      <c r="AC323" s="422"/>
      <c r="AD323" s="422"/>
    </row>
    <row r="324" spans="1:30">
      <c r="A324" s="661" t="s">
        <v>1167</v>
      </c>
      <c r="B324" s="661"/>
      <c r="D324" s="85" t="s">
        <v>532</v>
      </c>
      <c r="E324" s="85" t="s">
        <v>533</v>
      </c>
      <c r="F324" s="85"/>
      <c r="G324" s="84">
        <v>1</v>
      </c>
      <c r="H324" s="51">
        <v>61700</v>
      </c>
      <c r="J324" s="104" t="s">
        <v>532</v>
      </c>
      <c r="K324" s="104" t="s">
        <v>533</v>
      </c>
      <c r="L324" s="113">
        <v>1</v>
      </c>
      <c r="M324" s="113"/>
      <c r="N324" s="113"/>
      <c r="O324" s="113"/>
      <c r="P324" s="113"/>
      <c r="Q324" s="96">
        <v>0</v>
      </c>
      <c r="R324" s="96"/>
      <c r="S324" s="96"/>
      <c r="T324" s="104"/>
      <c r="U324" s="103"/>
      <c r="V324" s="96">
        <v>0</v>
      </c>
      <c r="Y324" s="86"/>
      <c r="Z324" s="86"/>
      <c r="AA324" s="86"/>
      <c r="AB324" s="422" t="s">
        <v>91</v>
      </c>
      <c r="AC324" s="422"/>
      <c r="AD324" s="422"/>
    </row>
    <row r="325" spans="1:30">
      <c r="A325" s="661" t="s">
        <v>1227</v>
      </c>
      <c r="B325" s="661"/>
      <c r="D325" s="85" t="s">
        <v>534</v>
      </c>
      <c r="E325" s="85" t="s">
        <v>535</v>
      </c>
      <c r="F325" s="85"/>
      <c r="G325" s="84">
        <v>1</v>
      </c>
      <c r="H325" s="51">
        <v>61700</v>
      </c>
      <c r="J325" s="104" t="s">
        <v>534</v>
      </c>
      <c r="K325" s="104" t="s">
        <v>535</v>
      </c>
      <c r="L325" s="113">
        <v>1</v>
      </c>
      <c r="M325" s="113"/>
      <c r="N325" s="113"/>
      <c r="O325" s="113"/>
      <c r="P325" s="113"/>
      <c r="Q325" s="96">
        <v>0</v>
      </c>
      <c r="R325" s="96"/>
      <c r="S325" s="96"/>
      <c r="T325" s="104"/>
      <c r="U325" s="103"/>
      <c r="V325" s="96">
        <v>0</v>
      </c>
      <c r="Y325" s="86"/>
      <c r="Z325" s="86"/>
      <c r="AA325" s="86"/>
      <c r="AB325" s="422" t="s">
        <v>91</v>
      </c>
      <c r="AC325" s="422"/>
      <c r="AD325" s="422"/>
    </row>
    <row r="326" spans="1:30">
      <c r="A326" s="367"/>
      <c r="B326" s="76"/>
      <c r="D326" s="85"/>
      <c r="E326" s="85"/>
      <c r="F326" s="85"/>
      <c r="G326" s="84"/>
      <c r="J326" s="104"/>
      <c r="K326" s="104" t="s">
        <v>536</v>
      </c>
      <c r="L326" s="113"/>
      <c r="M326" s="113">
        <v>2</v>
      </c>
      <c r="N326" s="113">
        <v>2</v>
      </c>
      <c r="O326" s="113">
        <v>0</v>
      </c>
      <c r="P326" s="113"/>
      <c r="Q326" s="96">
        <v>1</v>
      </c>
      <c r="R326" s="96">
        <v>61700</v>
      </c>
      <c r="S326" s="96">
        <v>38300</v>
      </c>
      <c r="T326" s="104" t="s">
        <v>467</v>
      </c>
      <c r="U326" s="103">
        <v>1</v>
      </c>
      <c r="V326" s="96">
        <v>1</v>
      </c>
      <c r="W326" s="54">
        <v>405245</v>
      </c>
      <c r="X326" s="54">
        <v>1840579</v>
      </c>
      <c r="Y326" s="86"/>
      <c r="Z326" s="86"/>
      <c r="AA326" s="86"/>
      <c r="AB326" s="422" t="s">
        <v>537</v>
      </c>
      <c r="AC326" s="422"/>
      <c r="AD326" s="422"/>
    </row>
    <row r="327" spans="1:30">
      <c r="A327" s="367"/>
      <c r="B327" s="76"/>
      <c r="D327" s="85"/>
      <c r="E327" s="85"/>
      <c r="F327" s="85"/>
      <c r="G327" s="84"/>
      <c r="J327" s="104"/>
      <c r="K327" s="104"/>
      <c r="L327" s="113"/>
      <c r="M327" s="113"/>
      <c r="N327" s="113"/>
      <c r="O327" s="113"/>
      <c r="P327" s="113"/>
      <c r="Q327" s="96">
        <v>1</v>
      </c>
      <c r="R327" s="96">
        <v>61700</v>
      </c>
      <c r="S327" s="96">
        <v>38300</v>
      </c>
      <c r="T327" s="104" t="s">
        <v>467</v>
      </c>
      <c r="U327" s="103">
        <v>1</v>
      </c>
      <c r="V327" s="96">
        <v>1</v>
      </c>
      <c r="W327" s="54">
        <v>405218</v>
      </c>
      <c r="X327" s="54">
        <v>1840650</v>
      </c>
      <c r="Y327" s="86"/>
      <c r="Z327" s="86"/>
      <c r="AA327" s="86"/>
      <c r="AB327" s="426" t="s">
        <v>1185</v>
      </c>
      <c r="AC327" s="422"/>
      <c r="AD327" s="422"/>
    </row>
    <row r="328" spans="1:30">
      <c r="A328" s="367"/>
      <c r="B328" s="76"/>
      <c r="D328" s="85" t="s">
        <v>538</v>
      </c>
      <c r="E328" s="85" t="s">
        <v>538</v>
      </c>
      <c r="F328" s="85"/>
      <c r="G328" s="84">
        <v>1</v>
      </c>
      <c r="H328" s="381">
        <v>61700</v>
      </c>
      <c r="I328" s="204"/>
      <c r="J328" s="85"/>
      <c r="K328" s="85"/>
      <c r="L328" s="219"/>
      <c r="M328" s="219"/>
      <c r="N328" s="219">
        <v>0</v>
      </c>
      <c r="O328" s="219">
        <v>0</v>
      </c>
      <c r="P328" s="219"/>
      <c r="Q328" s="52">
        <v>1</v>
      </c>
      <c r="R328" s="52">
        <v>61700</v>
      </c>
      <c r="S328" s="52">
        <v>38300</v>
      </c>
      <c r="T328" s="53" t="s">
        <v>539</v>
      </c>
      <c r="V328" s="52">
        <v>1</v>
      </c>
      <c r="W328" s="54">
        <v>363138</v>
      </c>
      <c r="X328" s="54">
        <v>1814771</v>
      </c>
      <c r="Y328" s="86"/>
      <c r="Z328" s="86"/>
      <c r="AA328" s="86"/>
      <c r="AB328" s="426" t="s">
        <v>1187</v>
      </c>
      <c r="AC328" s="422"/>
      <c r="AD328" s="422"/>
    </row>
    <row r="329" spans="1:30">
      <c r="A329" s="367"/>
      <c r="B329" s="76"/>
      <c r="D329" s="85" t="s">
        <v>540</v>
      </c>
      <c r="E329" s="85" t="s">
        <v>541</v>
      </c>
      <c r="F329" s="85"/>
      <c r="G329" s="84">
        <v>1</v>
      </c>
      <c r="H329" s="51">
        <v>61700</v>
      </c>
      <c r="J329" s="85" t="s">
        <v>540</v>
      </c>
      <c r="K329" s="85" t="s">
        <v>541</v>
      </c>
      <c r="L329" s="219"/>
      <c r="M329" s="219"/>
      <c r="N329" s="219"/>
      <c r="O329" s="219"/>
      <c r="P329" s="219"/>
      <c r="Q329" s="115">
        <v>1</v>
      </c>
      <c r="R329" s="115">
        <v>61700</v>
      </c>
      <c r="S329" s="115">
        <v>38300</v>
      </c>
      <c r="T329" s="85" t="s">
        <v>542</v>
      </c>
      <c r="U329" s="103"/>
      <c r="V329" s="96">
        <v>0</v>
      </c>
      <c r="W329" s="54">
        <v>326897</v>
      </c>
      <c r="X329" s="54">
        <v>1854708</v>
      </c>
      <c r="Y329" s="86"/>
      <c r="Z329" s="86"/>
      <c r="AA329" s="86"/>
      <c r="AB329" s="422" t="s">
        <v>91</v>
      </c>
      <c r="AC329" s="422"/>
      <c r="AD329" s="422"/>
    </row>
    <row r="330" spans="1:30" s="85" customFormat="1">
      <c r="A330" s="367"/>
      <c r="B330" s="76"/>
      <c r="C330" s="53"/>
      <c r="E330" s="85" t="s">
        <v>543</v>
      </c>
      <c r="G330" s="84">
        <v>2</v>
      </c>
      <c r="H330" s="427">
        <f>SUM(H332:H349)</f>
        <v>493600</v>
      </c>
      <c r="I330" s="204"/>
      <c r="J330" s="104"/>
      <c r="K330" s="104"/>
      <c r="L330" s="113"/>
      <c r="M330" s="113"/>
      <c r="N330" s="113"/>
      <c r="O330" s="113"/>
      <c r="P330" s="113"/>
      <c r="Q330" s="96">
        <v>1</v>
      </c>
      <c r="R330" s="96">
        <v>61700</v>
      </c>
      <c r="S330" s="96">
        <v>38300</v>
      </c>
      <c r="T330" s="104" t="s">
        <v>92</v>
      </c>
      <c r="U330" s="103"/>
      <c r="V330" s="96">
        <v>1</v>
      </c>
      <c r="W330" s="54">
        <v>379860</v>
      </c>
      <c r="X330" s="54">
        <v>1848859</v>
      </c>
      <c r="Y330" s="86"/>
      <c r="Z330" s="86"/>
      <c r="AA330" s="86"/>
      <c r="AB330" s="428"/>
      <c r="AC330" s="428"/>
      <c r="AD330" s="428"/>
    </row>
    <row r="331" spans="1:30" s="85" customFormat="1">
      <c r="A331" s="367"/>
      <c r="B331" s="76"/>
      <c r="C331" s="53"/>
      <c r="G331" s="84"/>
      <c r="H331" s="377"/>
      <c r="I331" s="53"/>
      <c r="J331" s="104"/>
      <c r="K331" s="104"/>
      <c r="L331" s="113"/>
      <c r="M331" s="113"/>
      <c r="N331" s="113"/>
      <c r="O331" s="113"/>
      <c r="P331" s="113"/>
      <c r="Q331" s="96">
        <v>1</v>
      </c>
      <c r="R331" s="96">
        <v>61700</v>
      </c>
      <c r="S331" s="96">
        <v>38300</v>
      </c>
      <c r="T331" s="104" t="s">
        <v>92</v>
      </c>
      <c r="U331" s="103"/>
      <c r="V331" s="96">
        <v>1</v>
      </c>
      <c r="W331" s="54">
        <v>320366</v>
      </c>
      <c r="X331" s="54">
        <v>1848169</v>
      </c>
      <c r="Y331" s="86"/>
      <c r="Z331" s="86"/>
      <c r="AA331" s="86"/>
      <c r="AB331" s="428"/>
      <c r="AC331" s="428"/>
      <c r="AD331" s="428"/>
    </row>
    <row r="332" spans="1:30" s="85" customFormat="1">
      <c r="A332" s="367"/>
      <c r="B332" s="76"/>
      <c r="C332" s="53"/>
      <c r="D332" s="85" t="s">
        <v>154</v>
      </c>
      <c r="E332" s="85" t="s">
        <v>544</v>
      </c>
      <c r="G332" s="84">
        <v>1</v>
      </c>
      <c r="H332" s="381">
        <v>61700</v>
      </c>
      <c r="I332" s="204"/>
      <c r="L332" s="219"/>
      <c r="M332" s="219"/>
      <c r="N332" s="219"/>
      <c r="O332" s="219"/>
      <c r="P332" s="219"/>
      <c r="Q332" s="52">
        <v>1</v>
      </c>
      <c r="R332" s="115">
        <v>61700</v>
      </c>
      <c r="S332" s="115">
        <v>38300</v>
      </c>
      <c r="T332" s="53" t="s">
        <v>544</v>
      </c>
      <c r="U332" s="51"/>
      <c r="V332" s="52">
        <v>1</v>
      </c>
      <c r="W332" s="54">
        <v>354600</v>
      </c>
      <c r="X332" s="54">
        <v>1824210</v>
      </c>
      <c r="Y332" s="86"/>
      <c r="Z332" s="86"/>
      <c r="AA332" s="86"/>
      <c r="AB332" s="428"/>
      <c r="AC332" s="428"/>
      <c r="AD332" s="428"/>
    </row>
    <row r="333" spans="1:30" s="90" customFormat="1" ht="21.75" thickBot="1">
      <c r="A333" s="548"/>
      <c r="B333" s="509"/>
      <c r="C333" s="123"/>
      <c r="E333" s="90" t="s">
        <v>545</v>
      </c>
      <c r="G333" s="91">
        <v>1</v>
      </c>
      <c r="H333" s="564">
        <v>61700</v>
      </c>
      <c r="I333" s="198"/>
      <c r="L333" s="97"/>
      <c r="M333" s="97"/>
      <c r="N333" s="97"/>
      <c r="O333" s="97"/>
      <c r="P333" s="97"/>
      <c r="Q333" s="213">
        <v>1</v>
      </c>
      <c r="R333" s="213">
        <v>61700</v>
      </c>
      <c r="S333" s="213">
        <v>38300</v>
      </c>
      <c r="T333" s="90" t="s">
        <v>546</v>
      </c>
      <c r="U333" s="91"/>
      <c r="V333" s="213">
        <v>1</v>
      </c>
      <c r="W333" s="92">
        <v>354631</v>
      </c>
      <c r="X333" s="92">
        <v>1830987</v>
      </c>
      <c r="Y333" s="92"/>
      <c r="Z333" s="92"/>
      <c r="AA333" s="92"/>
      <c r="AB333" s="586"/>
      <c r="AC333" s="586"/>
      <c r="AD333" s="586"/>
    </row>
    <row r="334" spans="1:30" s="547" customFormat="1" ht="21.75" thickBot="1">
      <c r="A334" s="519">
        <v>14</v>
      </c>
      <c r="B334" s="520" t="s">
        <v>547</v>
      </c>
      <c r="C334" s="531"/>
      <c r="D334" s="531"/>
      <c r="E334" s="531"/>
      <c r="F334" s="531"/>
      <c r="G334" s="522">
        <f>SUM(G335:G352)</f>
        <v>20</v>
      </c>
      <c r="H334" s="523">
        <v>61700</v>
      </c>
      <c r="I334" s="531"/>
      <c r="J334" s="531"/>
      <c r="K334" s="531"/>
      <c r="L334" s="522">
        <f>SUM(L335:L357)</f>
        <v>7</v>
      </c>
      <c r="M334" s="545">
        <f>SUM(M335:M357)</f>
        <v>7</v>
      </c>
      <c r="N334" s="522">
        <f>SUM(N335:N357)</f>
        <v>4</v>
      </c>
      <c r="O334" s="522">
        <f>SUM(O335:O357)</f>
        <v>3</v>
      </c>
      <c r="P334" s="571">
        <f>SUM(P335:P357)</f>
        <v>0</v>
      </c>
      <c r="Q334" s="524">
        <f>G334-L334+M334</f>
        <v>20</v>
      </c>
      <c r="R334" s="524">
        <f>SUM(R335:R357)</f>
        <v>1234000</v>
      </c>
      <c r="S334" s="524">
        <f>SUM(S335:S357)</f>
        <v>766000</v>
      </c>
      <c r="T334" s="531"/>
      <c r="U334" s="522">
        <f>SUM(U335:U357)</f>
        <v>8</v>
      </c>
      <c r="V334" s="524">
        <f>G334-L334+M334</f>
        <v>20</v>
      </c>
      <c r="W334" s="525"/>
      <c r="X334" s="525"/>
      <c r="Y334" s="525"/>
      <c r="Z334" s="525">
        <f>COUNTA(Z335:Z357)</f>
        <v>0</v>
      </c>
      <c r="AA334" s="525">
        <f>COUNTA(AA335:AA357)</f>
        <v>20</v>
      </c>
      <c r="AB334" s="522"/>
      <c r="AC334" s="522"/>
      <c r="AD334" s="522"/>
    </row>
    <row r="335" spans="1:30" s="100" customFormat="1">
      <c r="A335" s="662" t="s">
        <v>1172</v>
      </c>
      <c r="B335" s="662"/>
      <c r="C335" s="221"/>
      <c r="D335" s="227" t="s">
        <v>548</v>
      </c>
      <c r="E335" s="227" t="s">
        <v>549</v>
      </c>
      <c r="F335" s="227" t="s">
        <v>550</v>
      </c>
      <c r="G335" s="280">
        <v>5</v>
      </c>
      <c r="H335" s="83">
        <v>61700</v>
      </c>
      <c r="I335" s="221"/>
      <c r="J335" s="227" t="s">
        <v>548</v>
      </c>
      <c r="K335" s="225" t="s">
        <v>549</v>
      </c>
      <c r="L335" s="587">
        <v>4</v>
      </c>
      <c r="M335" s="587">
        <v>0</v>
      </c>
      <c r="N335" s="587">
        <v>0</v>
      </c>
      <c r="O335" s="587">
        <v>0</v>
      </c>
      <c r="P335" s="587"/>
      <c r="Q335" s="224">
        <v>1</v>
      </c>
      <c r="R335" s="106">
        <v>61700</v>
      </c>
      <c r="S335" s="106">
        <v>38300</v>
      </c>
      <c r="T335" s="225" t="s">
        <v>551</v>
      </c>
      <c r="U335" s="224">
        <v>1</v>
      </c>
      <c r="V335" s="224">
        <v>1</v>
      </c>
      <c r="W335" s="178">
        <v>420489</v>
      </c>
      <c r="X335" s="178">
        <v>1912471</v>
      </c>
      <c r="Y335" s="178" t="s">
        <v>552</v>
      </c>
      <c r="Z335" s="178"/>
      <c r="AA335" s="223" t="s">
        <v>36</v>
      </c>
      <c r="AB335" s="588" t="s">
        <v>106</v>
      </c>
      <c r="AC335" s="588"/>
      <c r="AD335" s="588"/>
    </row>
    <row r="336" spans="1:30" s="85" customFormat="1">
      <c r="A336" s="661" t="s">
        <v>1228</v>
      </c>
      <c r="B336" s="661"/>
      <c r="C336" s="429"/>
      <c r="D336" s="429"/>
      <c r="E336" s="429"/>
      <c r="F336" s="429"/>
      <c r="G336" s="231"/>
      <c r="H336" s="51"/>
      <c r="I336" s="429"/>
      <c r="J336" s="230"/>
      <c r="K336" s="222" t="s">
        <v>553</v>
      </c>
      <c r="L336" s="430"/>
      <c r="M336" s="430">
        <v>3</v>
      </c>
      <c r="N336" s="430">
        <v>3</v>
      </c>
      <c r="O336" s="430">
        <v>0</v>
      </c>
      <c r="P336" s="430">
        <v>0</v>
      </c>
      <c r="Q336" s="175">
        <v>1</v>
      </c>
      <c r="R336" s="96">
        <v>61700</v>
      </c>
      <c r="S336" s="96">
        <v>38300</v>
      </c>
      <c r="T336" s="222" t="s">
        <v>548</v>
      </c>
      <c r="U336" s="175">
        <v>1</v>
      </c>
      <c r="V336" s="175">
        <v>1</v>
      </c>
      <c r="W336" s="180">
        <v>426628</v>
      </c>
      <c r="X336" s="180">
        <v>1907604</v>
      </c>
      <c r="Y336" s="180" t="s">
        <v>552</v>
      </c>
      <c r="Z336" s="180"/>
      <c r="AA336" s="232" t="s">
        <v>36</v>
      </c>
      <c r="AB336" s="428" t="s">
        <v>554</v>
      </c>
      <c r="AC336" s="428"/>
      <c r="AD336" s="428"/>
    </row>
    <row r="337" spans="1:30" s="85" customFormat="1">
      <c r="A337" s="661" t="s">
        <v>1229</v>
      </c>
      <c r="B337" s="661"/>
      <c r="C337" s="429"/>
      <c r="D337" s="429"/>
      <c r="E337" s="429"/>
      <c r="F337" s="429"/>
      <c r="G337" s="231"/>
      <c r="H337" s="51"/>
      <c r="I337" s="429"/>
      <c r="J337" s="230"/>
      <c r="K337" s="222"/>
      <c r="L337" s="430"/>
      <c r="M337" s="430"/>
      <c r="N337" s="430"/>
      <c r="O337" s="430"/>
      <c r="P337" s="430"/>
      <c r="Q337" s="175">
        <v>1</v>
      </c>
      <c r="R337" s="96">
        <v>61700</v>
      </c>
      <c r="S337" s="96">
        <v>38300</v>
      </c>
      <c r="T337" s="222" t="s">
        <v>548</v>
      </c>
      <c r="U337" s="175">
        <v>1</v>
      </c>
      <c r="V337" s="175">
        <v>1</v>
      </c>
      <c r="W337" s="180">
        <v>426600</v>
      </c>
      <c r="X337" s="180">
        <v>1907747</v>
      </c>
      <c r="Y337" s="180" t="s">
        <v>552</v>
      </c>
      <c r="Z337" s="180"/>
      <c r="AA337" s="232" t="s">
        <v>36</v>
      </c>
      <c r="AB337" s="426" t="s">
        <v>1185</v>
      </c>
      <c r="AC337" s="428"/>
      <c r="AD337" s="428"/>
    </row>
    <row r="338" spans="1:30" s="85" customFormat="1">
      <c r="A338" s="661" t="s">
        <v>1167</v>
      </c>
      <c r="B338" s="661"/>
      <c r="C338" s="429"/>
      <c r="D338" s="429"/>
      <c r="E338" s="429"/>
      <c r="F338" s="429"/>
      <c r="G338" s="231"/>
      <c r="H338" s="51"/>
      <c r="I338" s="429"/>
      <c r="J338" s="230"/>
      <c r="K338" s="222"/>
      <c r="L338" s="430"/>
      <c r="M338" s="430"/>
      <c r="N338" s="430"/>
      <c r="O338" s="430"/>
      <c r="P338" s="430"/>
      <c r="Q338" s="175">
        <v>1</v>
      </c>
      <c r="R338" s="96">
        <v>61700</v>
      </c>
      <c r="S338" s="96">
        <v>38300</v>
      </c>
      <c r="T338" s="222" t="s">
        <v>548</v>
      </c>
      <c r="U338" s="175">
        <v>1</v>
      </c>
      <c r="V338" s="175">
        <v>1</v>
      </c>
      <c r="W338" s="180">
        <v>426612</v>
      </c>
      <c r="X338" s="180">
        <v>1907940</v>
      </c>
      <c r="Y338" s="180" t="s">
        <v>552</v>
      </c>
      <c r="Z338" s="180"/>
      <c r="AA338" s="232" t="s">
        <v>36</v>
      </c>
      <c r="AB338" s="426" t="s">
        <v>1188</v>
      </c>
      <c r="AC338" s="428"/>
      <c r="AD338" s="428"/>
    </row>
    <row r="339" spans="1:30" s="85" customFormat="1">
      <c r="A339" s="661" t="s">
        <v>1227</v>
      </c>
      <c r="B339" s="661"/>
      <c r="C339" s="230"/>
      <c r="D339" s="214" t="s">
        <v>555</v>
      </c>
      <c r="E339" s="214" t="s">
        <v>556</v>
      </c>
      <c r="F339" s="230"/>
      <c r="G339" s="284">
        <v>2</v>
      </c>
      <c r="H339" s="84">
        <v>61700</v>
      </c>
      <c r="I339" s="230"/>
      <c r="J339" s="214"/>
      <c r="K339" s="214"/>
      <c r="L339" s="431"/>
      <c r="M339" s="431"/>
      <c r="N339" s="431">
        <v>0</v>
      </c>
      <c r="O339" s="431">
        <v>0</v>
      </c>
      <c r="P339" s="431"/>
      <c r="Q339" s="231">
        <v>1</v>
      </c>
      <c r="R339" s="115">
        <v>61700</v>
      </c>
      <c r="S339" s="115">
        <v>38300</v>
      </c>
      <c r="T339" s="75" t="s">
        <v>556</v>
      </c>
      <c r="U339" s="231"/>
      <c r="V339" s="231">
        <v>1</v>
      </c>
      <c r="W339" s="180">
        <v>355562</v>
      </c>
      <c r="X339" s="180">
        <v>1960060</v>
      </c>
      <c r="Y339" s="180" t="s">
        <v>552</v>
      </c>
      <c r="Z339" s="180"/>
      <c r="AA339" s="232" t="s">
        <v>36</v>
      </c>
      <c r="AB339" s="428"/>
      <c r="AC339" s="428"/>
      <c r="AD339" s="428"/>
    </row>
    <row r="340" spans="1:30" s="85" customFormat="1">
      <c r="A340" s="367"/>
      <c r="B340" s="76"/>
      <c r="C340" s="230"/>
      <c r="D340" s="214"/>
      <c r="E340" s="214"/>
      <c r="F340" s="230"/>
      <c r="G340" s="284"/>
      <c r="H340" s="84"/>
      <c r="I340" s="230"/>
      <c r="J340" s="214"/>
      <c r="K340" s="214"/>
      <c r="L340" s="431"/>
      <c r="M340" s="431"/>
      <c r="N340" s="431"/>
      <c r="O340" s="431"/>
      <c r="P340" s="431"/>
      <c r="Q340" s="231">
        <v>1</v>
      </c>
      <c r="R340" s="115">
        <v>61700</v>
      </c>
      <c r="S340" s="115">
        <v>38300</v>
      </c>
      <c r="T340" s="75" t="s">
        <v>556</v>
      </c>
      <c r="U340" s="231"/>
      <c r="V340" s="231">
        <v>1</v>
      </c>
      <c r="W340" s="180">
        <v>355530</v>
      </c>
      <c r="X340" s="180">
        <v>1968327</v>
      </c>
      <c r="Y340" s="180" t="s">
        <v>552</v>
      </c>
      <c r="Z340" s="180"/>
      <c r="AA340" s="232" t="s">
        <v>36</v>
      </c>
      <c r="AB340" s="428"/>
      <c r="AC340" s="428"/>
      <c r="AD340" s="428"/>
    </row>
    <row r="341" spans="1:30" s="85" customFormat="1">
      <c r="A341" s="367"/>
      <c r="B341" s="76"/>
      <c r="C341" s="230"/>
      <c r="D341" s="214" t="s">
        <v>557</v>
      </c>
      <c r="E341" s="214" t="s">
        <v>558</v>
      </c>
      <c r="F341" s="230"/>
      <c r="G341" s="284">
        <v>3</v>
      </c>
      <c r="H341" s="84">
        <v>61700</v>
      </c>
      <c r="I341" s="230"/>
      <c r="J341" s="214"/>
      <c r="K341" s="214"/>
      <c r="L341" s="431"/>
      <c r="M341" s="431"/>
      <c r="N341" s="431"/>
      <c r="O341" s="431"/>
      <c r="P341" s="431"/>
      <c r="Q341" s="231">
        <v>1</v>
      </c>
      <c r="R341" s="115">
        <v>61700</v>
      </c>
      <c r="S341" s="115">
        <v>38300</v>
      </c>
      <c r="T341" s="75" t="s">
        <v>90</v>
      </c>
      <c r="U341" s="231"/>
      <c r="V341" s="231">
        <v>1</v>
      </c>
      <c r="W341" s="180">
        <v>359837</v>
      </c>
      <c r="X341" s="180">
        <v>1968327</v>
      </c>
      <c r="Y341" s="180" t="s">
        <v>552</v>
      </c>
      <c r="Z341" s="180"/>
      <c r="AA341" s="232" t="s">
        <v>36</v>
      </c>
      <c r="AB341" s="428"/>
      <c r="AC341" s="428"/>
      <c r="AD341" s="428"/>
    </row>
    <row r="342" spans="1:30" s="85" customFormat="1">
      <c r="A342" s="367"/>
      <c r="B342" s="76"/>
      <c r="C342" s="230"/>
      <c r="D342" s="214"/>
      <c r="E342" s="214"/>
      <c r="F342" s="230"/>
      <c r="G342" s="284"/>
      <c r="H342" s="84"/>
      <c r="I342" s="230"/>
      <c r="J342" s="214"/>
      <c r="K342" s="214"/>
      <c r="L342" s="431"/>
      <c r="M342" s="431"/>
      <c r="N342" s="431"/>
      <c r="O342" s="431"/>
      <c r="P342" s="431"/>
      <c r="Q342" s="231">
        <v>1</v>
      </c>
      <c r="R342" s="115">
        <v>61700</v>
      </c>
      <c r="S342" s="115">
        <v>38300</v>
      </c>
      <c r="T342" s="75" t="s">
        <v>90</v>
      </c>
      <c r="U342" s="231"/>
      <c r="V342" s="231">
        <v>1</v>
      </c>
      <c r="W342" s="180">
        <v>360349</v>
      </c>
      <c r="X342" s="180">
        <v>1967887</v>
      </c>
      <c r="Y342" s="180" t="s">
        <v>552</v>
      </c>
      <c r="Z342" s="180"/>
      <c r="AA342" s="232" t="s">
        <v>36</v>
      </c>
      <c r="AB342" s="428"/>
      <c r="AC342" s="428"/>
      <c r="AD342" s="428"/>
    </row>
    <row r="343" spans="1:30" s="85" customFormat="1">
      <c r="A343" s="367"/>
      <c r="B343" s="76"/>
      <c r="C343" s="230"/>
      <c r="D343" s="214"/>
      <c r="E343" s="214"/>
      <c r="F343" s="230"/>
      <c r="G343" s="284"/>
      <c r="H343" s="84"/>
      <c r="I343" s="230"/>
      <c r="J343" s="214"/>
      <c r="K343" s="214"/>
      <c r="L343" s="431"/>
      <c r="M343" s="431"/>
      <c r="N343" s="431"/>
      <c r="O343" s="431"/>
      <c r="P343" s="431"/>
      <c r="Q343" s="231">
        <v>1</v>
      </c>
      <c r="R343" s="115">
        <v>61700</v>
      </c>
      <c r="S343" s="115">
        <v>38300</v>
      </c>
      <c r="T343" s="75" t="s">
        <v>90</v>
      </c>
      <c r="U343" s="231"/>
      <c r="V343" s="231">
        <v>1</v>
      </c>
      <c r="W343" s="180">
        <v>359690</v>
      </c>
      <c r="X343" s="180">
        <v>1968300</v>
      </c>
      <c r="Y343" s="180" t="s">
        <v>552</v>
      </c>
      <c r="Z343" s="180"/>
      <c r="AA343" s="232" t="s">
        <v>36</v>
      </c>
      <c r="AB343" s="428"/>
      <c r="AC343" s="428"/>
      <c r="AD343" s="428"/>
    </row>
    <row r="344" spans="1:30" s="85" customFormat="1">
      <c r="A344" s="367"/>
      <c r="B344" s="76"/>
      <c r="C344" s="230"/>
      <c r="D344" s="432" t="s">
        <v>559</v>
      </c>
      <c r="E344" s="432" t="s">
        <v>560</v>
      </c>
      <c r="F344" s="230"/>
      <c r="G344" s="433">
        <v>5</v>
      </c>
      <c r="H344" s="84">
        <v>61700</v>
      </c>
      <c r="I344" s="230"/>
      <c r="J344" s="432"/>
      <c r="K344" s="432"/>
      <c r="L344" s="434"/>
      <c r="M344" s="434"/>
      <c r="N344" s="434"/>
      <c r="O344" s="434"/>
      <c r="P344" s="434"/>
      <c r="Q344" s="233">
        <v>1</v>
      </c>
      <c r="R344" s="115">
        <v>61700</v>
      </c>
      <c r="S344" s="115">
        <v>38300</v>
      </c>
      <c r="T344" s="352" t="s">
        <v>561</v>
      </c>
      <c r="U344" s="233"/>
      <c r="V344" s="233">
        <v>1</v>
      </c>
      <c r="W344" s="234">
        <v>390690</v>
      </c>
      <c r="X344" s="234">
        <v>1883103</v>
      </c>
      <c r="Y344" s="180" t="s">
        <v>552</v>
      </c>
      <c r="Z344" s="180"/>
      <c r="AA344" s="232" t="s">
        <v>36</v>
      </c>
      <c r="AB344" s="428"/>
      <c r="AC344" s="428"/>
      <c r="AD344" s="428"/>
    </row>
    <row r="345" spans="1:30" s="85" customFormat="1">
      <c r="A345" s="367"/>
      <c r="B345" s="76"/>
      <c r="C345" s="230"/>
      <c r="D345" s="432"/>
      <c r="E345" s="432"/>
      <c r="F345" s="230"/>
      <c r="G345" s="433"/>
      <c r="H345" s="84"/>
      <c r="I345" s="230"/>
      <c r="J345" s="432"/>
      <c r="K345" s="432"/>
      <c r="L345" s="434"/>
      <c r="M345" s="434"/>
      <c r="N345" s="434"/>
      <c r="O345" s="434"/>
      <c r="P345" s="434"/>
      <c r="Q345" s="233">
        <v>1</v>
      </c>
      <c r="R345" s="115">
        <v>61700</v>
      </c>
      <c r="S345" s="115">
        <v>38300</v>
      </c>
      <c r="T345" s="352" t="s">
        <v>561</v>
      </c>
      <c r="U345" s="233"/>
      <c r="V345" s="233">
        <v>1</v>
      </c>
      <c r="W345" s="234">
        <v>385625</v>
      </c>
      <c r="X345" s="234">
        <v>1891202</v>
      </c>
      <c r="Y345" s="180" t="s">
        <v>552</v>
      </c>
      <c r="Z345" s="180"/>
      <c r="AA345" s="232" t="s">
        <v>36</v>
      </c>
      <c r="AB345" s="428"/>
      <c r="AC345" s="428"/>
      <c r="AD345" s="428"/>
    </row>
    <row r="346" spans="1:30" s="85" customFormat="1">
      <c r="A346" s="367"/>
      <c r="B346" s="76"/>
      <c r="C346" s="429"/>
      <c r="D346" s="352"/>
      <c r="E346" s="352"/>
      <c r="F346" s="429"/>
      <c r="G346" s="233"/>
      <c r="H346" s="51"/>
      <c r="I346" s="429"/>
      <c r="J346" s="352"/>
      <c r="K346" s="352"/>
      <c r="L346" s="435"/>
      <c r="M346" s="435"/>
      <c r="N346" s="435"/>
      <c r="O346" s="435"/>
      <c r="P346" s="435"/>
      <c r="Q346" s="233">
        <v>1</v>
      </c>
      <c r="R346" s="115">
        <v>61700</v>
      </c>
      <c r="S346" s="115">
        <v>38300</v>
      </c>
      <c r="T346" s="352" t="s">
        <v>561</v>
      </c>
      <c r="U346" s="233"/>
      <c r="V346" s="233">
        <v>1</v>
      </c>
      <c r="W346" s="234">
        <v>385681</v>
      </c>
      <c r="X346" s="234">
        <v>1891310</v>
      </c>
      <c r="Y346" s="180" t="s">
        <v>552</v>
      </c>
      <c r="Z346" s="180"/>
      <c r="AA346" s="232" t="s">
        <v>36</v>
      </c>
      <c r="AB346" s="428"/>
      <c r="AC346" s="428"/>
      <c r="AD346" s="428"/>
    </row>
    <row r="347" spans="1:30" s="85" customFormat="1">
      <c r="A347" s="367"/>
      <c r="B347" s="76"/>
      <c r="C347" s="429"/>
      <c r="D347" s="352"/>
      <c r="E347" s="352"/>
      <c r="F347" s="429"/>
      <c r="G347" s="233"/>
      <c r="H347" s="51"/>
      <c r="I347" s="429"/>
      <c r="J347" s="352"/>
      <c r="K347" s="352"/>
      <c r="L347" s="435"/>
      <c r="M347" s="435"/>
      <c r="N347" s="435"/>
      <c r="O347" s="435"/>
      <c r="P347" s="435"/>
      <c r="Q347" s="233">
        <v>1</v>
      </c>
      <c r="R347" s="115">
        <v>61700</v>
      </c>
      <c r="S347" s="115">
        <v>38300</v>
      </c>
      <c r="T347" s="352" t="s">
        <v>562</v>
      </c>
      <c r="U347" s="233"/>
      <c r="V347" s="233">
        <v>1</v>
      </c>
      <c r="W347" s="234">
        <v>381748</v>
      </c>
      <c r="X347" s="234">
        <v>1890612</v>
      </c>
      <c r="Y347" s="180" t="s">
        <v>552</v>
      </c>
      <c r="Z347" s="180"/>
      <c r="AA347" s="232" t="s">
        <v>36</v>
      </c>
      <c r="AB347" s="428"/>
      <c r="AC347" s="428"/>
      <c r="AD347" s="428"/>
    </row>
    <row r="348" spans="1:30" s="85" customFormat="1">
      <c r="A348" s="367"/>
      <c r="B348" s="76"/>
      <c r="C348" s="429"/>
      <c r="D348" s="352"/>
      <c r="E348" s="352"/>
      <c r="F348" s="429"/>
      <c r="G348" s="233"/>
      <c r="H348" s="51"/>
      <c r="I348" s="429"/>
      <c r="J348" s="352"/>
      <c r="K348" s="352"/>
      <c r="L348" s="435"/>
      <c r="M348" s="435"/>
      <c r="N348" s="435"/>
      <c r="O348" s="435"/>
      <c r="P348" s="435"/>
      <c r="Q348" s="233">
        <v>1</v>
      </c>
      <c r="R348" s="115">
        <v>61700</v>
      </c>
      <c r="S348" s="115">
        <v>38300</v>
      </c>
      <c r="T348" s="352" t="s">
        <v>563</v>
      </c>
      <c r="U348" s="233"/>
      <c r="V348" s="233">
        <v>1</v>
      </c>
      <c r="W348" s="234">
        <v>381703</v>
      </c>
      <c r="X348" s="234">
        <v>1890792</v>
      </c>
      <c r="Y348" s="180" t="s">
        <v>552</v>
      </c>
      <c r="Z348" s="180"/>
      <c r="AA348" s="232" t="s">
        <v>36</v>
      </c>
      <c r="AB348" s="428"/>
      <c r="AC348" s="428"/>
      <c r="AD348" s="428"/>
    </row>
    <row r="349" spans="1:30" s="85" customFormat="1">
      <c r="A349" s="367"/>
      <c r="B349" s="76"/>
      <c r="C349" s="429"/>
      <c r="D349" s="75" t="s">
        <v>564</v>
      </c>
      <c r="E349" s="75" t="s">
        <v>564</v>
      </c>
      <c r="F349" s="429"/>
      <c r="G349" s="231">
        <v>1</v>
      </c>
      <c r="H349" s="51">
        <v>61700</v>
      </c>
      <c r="I349" s="429"/>
      <c r="J349" s="214" t="s">
        <v>564</v>
      </c>
      <c r="K349" s="215" t="s">
        <v>564</v>
      </c>
      <c r="L349" s="235">
        <v>1</v>
      </c>
      <c r="M349" s="235"/>
      <c r="N349" s="235"/>
      <c r="O349" s="235"/>
      <c r="P349" s="235"/>
      <c r="Q349" s="236">
        <v>0</v>
      </c>
      <c r="R349" s="236"/>
      <c r="S349" s="236"/>
      <c r="T349" s="215"/>
      <c r="U349" s="175"/>
      <c r="V349" s="236">
        <v>0</v>
      </c>
      <c r="W349" s="180"/>
      <c r="X349" s="180"/>
      <c r="Y349" s="180"/>
      <c r="Z349" s="180"/>
      <c r="AA349" s="180"/>
      <c r="AB349" s="428" t="s">
        <v>91</v>
      </c>
      <c r="AC349" s="428"/>
      <c r="AD349" s="428"/>
    </row>
    <row r="350" spans="1:30">
      <c r="A350" s="367"/>
      <c r="B350" s="76"/>
      <c r="C350" s="429"/>
      <c r="D350" s="75" t="s">
        <v>565</v>
      </c>
      <c r="E350" s="75" t="s">
        <v>566</v>
      </c>
      <c r="F350" s="429"/>
      <c r="G350" s="231">
        <v>1</v>
      </c>
      <c r="H350" s="378">
        <f>SUM(H351:H360)</f>
        <v>308500</v>
      </c>
      <c r="I350" s="429"/>
      <c r="J350" s="214" t="s">
        <v>565</v>
      </c>
      <c r="K350" s="215" t="s">
        <v>566</v>
      </c>
      <c r="L350" s="235">
        <v>1</v>
      </c>
      <c r="M350" s="235"/>
      <c r="N350" s="235"/>
      <c r="O350" s="235"/>
      <c r="P350" s="235"/>
      <c r="Q350" s="236">
        <v>0</v>
      </c>
      <c r="R350" s="236"/>
      <c r="S350" s="236"/>
      <c r="T350" s="215"/>
      <c r="U350" s="175"/>
      <c r="V350" s="236">
        <v>0</v>
      </c>
      <c r="W350" s="180"/>
      <c r="X350" s="180"/>
      <c r="Y350" s="180"/>
      <c r="Z350" s="180"/>
      <c r="AA350" s="180"/>
      <c r="AB350" s="428" t="s">
        <v>91</v>
      </c>
      <c r="AC350" s="428"/>
      <c r="AD350" s="428"/>
    </row>
    <row r="351" spans="1:30" s="85" customFormat="1">
      <c r="A351" s="367"/>
      <c r="B351" s="76"/>
      <c r="C351" s="429"/>
      <c r="D351" s="75" t="s">
        <v>567</v>
      </c>
      <c r="E351" s="75" t="s">
        <v>568</v>
      </c>
      <c r="F351" s="429"/>
      <c r="G351" s="231">
        <v>1</v>
      </c>
      <c r="H351" s="51">
        <v>61700</v>
      </c>
      <c r="I351" s="429"/>
      <c r="J351" s="214" t="s">
        <v>567</v>
      </c>
      <c r="K351" s="215" t="s">
        <v>568</v>
      </c>
      <c r="L351" s="235">
        <v>1</v>
      </c>
      <c r="M351" s="235"/>
      <c r="N351" s="235"/>
      <c r="O351" s="235"/>
      <c r="P351" s="235"/>
      <c r="Q351" s="236">
        <v>0</v>
      </c>
      <c r="R351" s="236"/>
      <c r="S351" s="236"/>
      <c r="T351" s="215"/>
      <c r="U351" s="175"/>
      <c r="V351" s="236">
        <v>0</v>
      </c>
      <c r="W351" s="180"/>
      <c r="X351" s="180"/>
      <c r="Y351" s="180"/>
      <c r="Z351" s="180"/>
      <c r="AA351" s="180"/>
      <c r="AB351" s="428" t="s">
        <v>91</v>
      </c>
      <c r="AC351" s="428"/>
      <c r="AD351" s="428"/>
    </row>
    <row r="352" spans="1:30" s="85" customFormat="1">
      <c r="A352" s="367"/>
      <c r="B352" s="76"/>
      <c r="C352" s="429"/>
      <c r="D352" s="75" t="s">
        <v>569</v>
      </c>
      <c r="E352" s="75" t="s">
        <v>570</v>
      </c>
      <c r="F352" s="429"/>
      <c r="G352" s="231">
        <v>2</v>
      </c>
      <c r="H352" s="51">
        <v>61700</v>
      </c>
      <c r="I352" s="429"/>
      <c r="J352" s="214" t="s">
        <v>569</v>
      </c>
      <c r="K352" s="215" t="s">
        <v>570</v>
      </c>
      <c r="L352" s="235"/>
      <c r="M352" s="235">
        <v>3</v>
      </c>
      <c r="N352" s="235">
        <v>0</v>
      </c>
      <c r="O352" s="235">
        <v>3</v>
      </c>
      <c r="P352" s="235"/>
      <c r="Q352" s="175">
        <v>1</v>
      </c>
      <c r="R352" s="96">
        <v>61700</v>
      </c>
      <c r="S352" s="96">
        <v>38300</v>
      </c>
      <c r="T352" s="215" t="s">
        <v>571</v>
      </c>
      <c r="U352" s="175">
        <v>3</v>
      </c>
      <c r="V352" s="175">
        <v>1</v>
      </c>
      <c r="W352" s="180">
        <v>329878</v>
      </c>
      <c r="X352" s="180">
        <v>1911695</v>
      </c>
      <c r="Y352" s="180" t="s">
        <v>552</v>
      </c>
      <c r="Z352" s="180"/>
      <c r="AA352" s="232" t="s">
        <v>36</v>
      </c>
      <c r="AB352" s="428" t="s">
        <v>572</v>
      </c>
      <c r="AC352" s="428"/>
      <c r="AD352" s="428"/>
    </row>
    <row r="353" spans="1:30" s="85" customFormat="1">
      <c r="A353" s="367"/>
      <c r="B353" s="76"/>
      <c r="C353" s="429"/>
      <c r="D353" s="75"/>
      <c r="E353" s="75"/>
      <c r="F353" s="429"/>
      <c r="G353" s="231"/>
      <c r="H353" s="51"/>
      <c r="I353" s="429"/>
      <c r="J353" s="214"/>
      <c r="K353" s="215"/>
      <c r="L353" s="235"/>
      <c r="M353" s="235"/>
      <c r="N353" s="235"/>
      <c r="O353" s="235"/>
      <c r="P353" s="235"/>
      <c r="Q353" s="175">
        <v>1</v>
      </c>
      <c r="R353" s="96">
        <v>61700</v>
      </c>
      <c r="S353" s="96">
        <v>38300</v>
      </c>
      <c r="T353" s="215" t="s">
        <v>571</v>
      </c>
      <c r="U353" s="175"/>
      <c r="V353" s="175">
        <v>1</v>
      </c>
      <c r="W353" s="180">
        <v>329876</v>
      </c>
      <c r="X353" s="180">
        <v>1911618</v>
      </c>
      <c r="Y353" s="180" t="s">
        <v>552</v>
      </c>
      <c r="Z353" s="180"/>
      <c r="AA353" s="232" t="s">
        <v>36</v>
      </c>
      <c r="AB353" s="428"/>
      <c r="AC353" s="428"/>
      <c r="AD353" s="428"/>
    </row>
    <row r="354" spans="1:30" s="85" customFormat="1">
      <c r="A354" s="367"/>
      <c r="B354" s="76"/>
      <c r="C354" s="429"/>
      <c r="D354" s="75"/>
      <c r="E354" s="75"/>
      <c r="F354" s="429"/>
      <c r="G354" s="231"/>
      <c r="H354" s="51"/>
      <c r="I354" s="429"/>
      <c r="J354" s="214"/>
      <c r="K354" s="215"/>
      <c r="L354" s="235"/>
      <c r="M354" s="235"/>
      <c r="N354" s="235"/>
      <c r="O354" s="235"/>
      <c r="P354" s="235"/>
      <c r="Q354" s="175">
        <v>1</v>
      </c>
      <c r="R354" s="96">
        <v>61700</v>
      </c>
      <c r="S354" s="96">
        <v>38300</v>
      </c>
      <c r="T354" s="215" t="s">
        <v>573</v>
      </c>
      <c r="U354" s="175"/>
      <c r="V354" s="175">
        <v>1</v>
      </c>
      <c r="W354" s="180">
        <v>331918</v>
      </c>
      <c r="X354" s="180">
        <v>1917797</v>
      </c>
      <c r="Y354" s="180" t="s">
        <v>552</v>
      </c>
      <c r="Z354" s="180"/>
      <c r="AA354" s="232" t="s">
        <v>36</v>
      </c>
      <c r="AB354" s="428" t="s">
        <v>574</v>
      </c>
      <c r="AC354" s="428"/>
      <c r="AD354" s="428"/>
    </row>
    <row r="355" spans="1:30" s="85" customFormat="1">
      <c r="A355" s="367"/>
      <c r="B355" s="76"/>
      <c r="C355" s="429"/>
      <c r="D355" s="75"/>
      <c r="E355" s="75"/>
      <c r="F355" s="429"/>
      <c r="G355" s="231"/>
      <c r="H355" s="51"/>
      <c r="I355" s="429"/>
      <c r="J355" s="214"/>
      <c r="K355" s="215"/>
      <c r="L355" s="235"/>
      <c r="M355" s="235"/>
      <c r="N355" s="235"/>
      <c r="O355" s="235"/>
      <c r="P355" s="235"/>
      <c r="Q355" s="175">
        <v>1</v>
      </c>
      <c r="R355" s="96">
        <v>61700</v>
      </c>
      <c r="S355" s="96">
        <v>38300</v>
      </c>
      <c r="T355" s="215" t="s">
        <v>573</v>
      </c>
      <c r="U355" s="175"/>
      <c r="V355" s="175">
        <v>1</v>
      </c>
      <c r="W355" s="180">
        <v>331719</v>
      </c>
      <c r="X355" s="180">
        <v>1917779</v>
      </c>
      <c r="Y355" s="180" t="s">
        <v>552</v>
      </c>
      <c r="Z355" s="180"/>
      <c r="AA355" s="232" t="s">
        <v>36</v>
      </c>
      <c r="AB355" s="428"/>
      <c r="AC355" s="428"/>
      <c r="AD355" s="428"/>
    </row>
    <row r="356" spans="1:30" s="85" customFormat="1">
      <c r="A356" s="367"/>
      <c r="B356" s="76"/>
      <c r="C356" s="429"/>
      <c r="D356" s="75"/>
      <c r="E356" s="75"/>
      <c r="F356" s="429"/>
      <c r="G356" s="231"/>
      <c r="H356" s="51"/>
      <c r="I356" s="429"/>
      <c r="J356" s="214"/>
      <c r="K356" s="215"/>
      <c r="L356" s="235"/>
      <c r="M356" s="235"/>
      <c r="N356" s="235"/>
      <c r="O356" s="235"/>
      <c r="P356" s="235"/>
      <c r="Q356" s="175">
        <v>1</v>
      </c>
      <c r="R356" s="96">
        <v>61700</v>
      </c>
      <c r="S356" s="96">
        <v>38300</v>
      </c>
      <c r="T356" s="215" t="s">
        <v>573</v>
      </c>
      <c r="U356" s="175"/>
      <c r="V356" s="175">
        <v>1</v>
      </c>
      <c r="W356" s="180">
        <v>331841</v>
      </c>
      <c r="X356" s="180">
        <v>1917729</v>
      </c>
      <c r="Y356" s="180" t="s">
        <v>552</v>
      </c>
      <c r="Z356" s="180"/>
      <c r="AA356" s="232" t="s">
        <v>36</v>
      </c>
      <c r="AB356" s="428"/>
      <c r="AC356" s="428"/>
      <c r="AD356" s="428"/>
    </row>
    <row r="357" spans="1:30" s="90" customFormat="1" ht="21.75" thickBot="1">
      <c r="A357" s="548"/>
      <c r="B357" s="509"/>
      <c r="C357" s="242"/>
      <c r="D357" s="74"/>
      <c r="E357" s="74"/>
      <c r="F357" s="242"/>
      <c r="G357" s="239"/>
      <c r="H357" s="69"/>
      <c r="I357" s="242"/>
      <c r="J357" s="212" t="s">
        <v>575</v>
      </c>
      <c r="K357" s="216" t="s">
        <v>576</v>
      </c>
      <c r="L357" s="240"/>
      <c r="M357" s="240">
        <v>1</v>
      </c>
      <c r="N357" s="240">
        <v>1</v>
      </c>
      <c r="O357" s="240">
        <v>0</v>
      </c>
      <c r="P357" s="240">
        <v>0</v>
      </c>
      <c r="Q357" s="241">
        <v>1</v>
      </c>
      <c r="R357" s="114">
        <v>61700</v>
      </c>
      <c r="S357" s="114">
        <v>38300</v>
      </c>
      <c r="T357" s="216" t="s">
        <v>577</v>
      </c>
      <c r="U357" s="241">
        <v>1</v>
      </c>
      <c r="V357" s="241">
        <v>1</v>
      </c>
      <c r="W357" s="226">
        <v>421492</v>
      </c>
      <c r="X357" s="226">
        <v>1913195</v>
      </c>
      <c r="Y357" s="226" t="s">
        <v>552</v>
      </c>
      <c r="Z357" s="226"/>
      <c r="AA357" s="589" t="s">
        <v>36</v>
      </c>
      <c r="AB357" s="586" t="s">
        <v>578</v>
      </c>
      <c r="AC357" s="586"/>
      <c r="AD357" s="586"/>
    </row>
    <row r="358" spans="1:30" s="547" customFormat="1" ht="21.75" thickBot="1">
      <c r="A358" s="519">
        <v>15</v>
      </c>
      <c r="B358" s="520" t="s">
        <v>579</v>
      </c>
      <c r="C358" s="531"/>
      <c r="D358" s="531"/>
      <c r="E358" s="531"/>
      <c r="F358" s="531"/>
      <c r="G358" s="545">
        <f>SUM(G359:G368)</f>
        <v>10</v>
      </c>
      <c r="H358" s="523">
        <v>61700</v>
      </c>
      <c r="I358" s="531"/>
      <c r="J358" s="531"/>
      <c r="K358" s="531"/>
      <c r="L358" s="545">
        <f>SUM(L359:L368)</f>
        <v>0</v>
      </c>
      <c r="M358" s="545">
        <f>SUM(M359:M368)</f>
        <v>0</v>
      </c>
      <c r="N358" s="545">
        <f>SUM(N359:N368)</f>
        <v>0</v>
      </c>
      <c r="O358" s="545">
        <f>SUM(O359:O368)</f>
        <v>0</v>
      </c>
      <c r="P358" s="545">
        <f>SUM(P359:P368)</f>
        <v>0</v>
      </c>
      <c r="Q358" s="545">
        <f>G358-L358+M358</f>
        <v>10</v>
      </c>
      <c r="R358" s="545">
        <f>SUM(R359:R368)</f>
        <v>617000</v>
      </c>
      <c r="S358" s="545">
        <f>SUM(S359:S368)</f>
        <v>383000</v>
      </c>
      <c r="T358" s="531"/>
      <c r="U358" s="545">
        <f>SUM(U359:U368)</f>
        <v>0</v>
      </c>
      <c r="V358" s="545">
        <f>G358-L358+M358</f>
        <v>10</v>
      </c>
      <c r="W358" s="570"/>
      <c r="X358" s="570"/>
      <c r="Y358" s="570"/>
      <c r="Z358" s="570">
        <f>COUNTA(Z359:Z368)</f>
        <v>0</v>
      </c>
      <c r="AA358" s="570">
        <f>COUNTA(AA359:AA368)</f>
        <v>10</v>
      </c>
      <c r="AB358" s="545"/>
      <c r="AC358" s="545"/>
      <c r="AD358" s="545"/>
    </row>
    <row r="359" spans="1:30" s="100" customFormat="1">
      <c r="A359" s="662" t="s">
        <v>1172</v>
      </c>
      <c r="B359" s="662"/>
      <c r="C359" s="73"/>
      <c r="D359" s="100" t="s">
        <v>154</v>
      </c>
      <c r="E359" s="100" t="s">
        <v>430</v>
      </c>
      <c r="F359" s="100" t="s">
        <v>580</v>
      </c>
      <c r="G359" s="89">
        <v>1</v>
      </c>
      <c r="H359" s="89">
        <v>61700</v>
      </c>
      <c r="L359" s="517"/>
      <c r="M359" s="517"/>
      <c r="N359" s="517"/>
      <c r="O359" s="517"/>
      <c r="P359" s="517"/>
      <c r="Q359" s="83">
        <v>1</v>
      </c>
      <c r="R359" s="116">
        <v>61700</v>
      </c>
      <c r="S359" s="116">
        <v>38300</v>
      </c>
      <c r="T359" s="73" t="s">
        <v>580</v>
      </c>
      <c r="U359" s="83"/>
      <c r="V359" s="83">
        <v>1</v>
      </c>
      <c r="W359" s="55">
        <v>234371</v>
      </c>
      <c r="X359" s="55">
        <v>1901328</v>
      </c>
      <c r="Y359" s="55" t="s">
        <v>383</v>
      </c>
      <c r="Z359" s="55"/>
      <c r="AA359" s="56" t="s">
        <v>36</v>
      </c>
      <c r="AB359" s="584" t="s">
        <v>1185</v>
      </c>
    </row>
    <row r="360" spans="1:30" s="85" customFormat="1">
      <c r="A360" s="661" t="s">
        <v>1230</v>
      </c>
      <c r="B360" s="661"/>
      <c r="C360" s="53"/>
      <c r="D360" s="85" t="s">
        <v>581</v>
      </c>
      <c r="E360" s="85" t="s">
        <v>582</v>
      </c>
      <c r="F360" s="85" t="s">
        <v>583</v>
      </c>
      <c r="G360" s="84">
        <v>3</v>
      </c>
      <c r="H360" s="84">
        <v>61700</v>
      </c>
      <c r="L360" s="219"/>
      <c r="M360" s="219"/>
      <c r="N360" s="219"/>
      <c r="O360" s="219"/>
      <c r="P360" s="219"/>
      <c r="Q360" s="51">
        <v>1</v>
      </c>
      <c r="R360" s="115">
        <v>61700</v>
      </c>
      <c r="S360" s="115">
        <v>38300</v>
      </c>
      <c r="T360" s="53" t="s">
        <v>584</v>
      </c>
      <c r="U360" s="51"/>
      <c r="V360" s="51">
        <v>1</v>
      </c>
      <c r="W360" s="54">
        <v>193506</v>
      </c>
      <c r="X360" s="54">
        <v>1907982</v>
      </c>
      <c r="Y360" s="54" t="s">
        <v>383</v>
      </c>
      <c r="Z360" s="54"/>
      <c r="AA360" s="243" t="s">
        <v>36</v>
      </c>
      <c r="AB360" s="405" t="s">
        <v>1186</v>
      </c>
    </row>
    <row r="361" spans="1:30" s="85" customFormat="1">
      <c r="A361" s="661" t="s">
        <v>1231</v>
      </c>
      <c r="B361" s="661"/>
      <c r="C361" s="53"/>
      <c r="G361" s="84"/>
      <c r="H361" s="84"/>
      <c r="L361" s="219"/>
      <c r="M361" s="219"/>
      <c r="N361" s="219"/>
      <c r="O361" s="219"/>
      <c r="P361" s="219"/>
      <c r="Q361" s="51">
        <v>1</v>
      </c>
      <c r="R361" s="115">
        <v>61700</v>
      </c>
      <c r="S361" s="115">
        <v>38300</v>
      </c>
      <c r="T361" s="53" t="s">
        <v>584</v>
      </c>
      <c r="U361" s="51"/>
      <c r="V361" s="51">
        <v>1</v>
      </c>
      <c r="W361" s="54">
        <v>193356</v>
      </c>
      <c r="X361" s="54">
        <v>1907952</v>
      </c>
      <c r="Y361" s="54" t="s">
        <v>383</v>
      </c>
      <c r="Z361" s="54"/>
      <c r="AA361" s="243" t="s">
        <v>36</v>
      </c>
    </row>
    <row r="362" spans="1:30" s="85" customFormat="1">
      <c r="A362" s="661" t="s">
        <v>1167</v>
      </c>
      <c r="B362" s="661"/>
      <c r="C362" s="53"/>
      <c r="G362" s="84"/>
      <c r="H362" s="84"/>
      <c r="L362" s="219"/>
      <c r="M362" s="219"/>
      <c r="N362" s="219"/>
      <c r="O362" s="219"/>
      <c r="P362" s="219"/>
      <c r="Q362" s="51">
        <v>1</v>
      </c>
      <c r="R362" s="115">
        <v>61700</v>
      </c>
      <c r="S362" s="115">
        <v>38300</v>
      </c>
      <c r="T362" s="53" t="s">
        <v>585</v>
      </c>
      <c r="U362" s="51"/>
      <c r="V362" s="51">
        <v>1</v>
      </c>
      <c r="W362" s="54">
        <v>194424</v>
      </c>
      <c r="X362" s="54">
        <v>1907469</v>
      </c>
      <c r="Y362" s="54" t="s">
        <v>383</v>
      </c>
      <c r="Z362" s="54"/>
      <c r="AA362" s="243" t="s">
        <v>36</v>
      </c>
    </row>
    <row r="363" spans="1:30">
      <c r="A363" s="661" t="s">
        <v>1168</v>
      </c>
      <c r="B363" s="661"/>
      <c r="D363" s="85"/>
      <c r="E363" s="85" t="s">
        <v>586</v>
      </c>
      <c r="F363" s="85" t="s">
        <v>587</v>
      </c>
      <c r="G363" s="84">
        <v>3</v>
      </c>
      <c r="H363" s="436">
        <f>SUM(H366)</f>
        <v>61700</v>
      </c>
      <c r="I363" s="85"/>
      <c r="J363" s="85"/>
      <c r="K363" s="85"/>
      <c r="L363" s="219"/>
      <c r="M363" s="219"/>
      <c r="N363" s="219"/>
      <c r="O363" s="219"/>
      <c r="P363" s="219"/>
      <c r="Q363" s="51">
        <v>1</v>
      </c>
      <c r="R363" s="115">
        <v>61700</v>
      </c>
      <c r="S363" s="115">
        <v>38300</v>
      </c>
      <c r="T363" s="53" t="s">
        <v>587</v>
      </c>
      <c r="V363" s="51">
        <v>1</v>
      </c>
      <c r="W363" s="54">
        <v>197417</v>
      </c>
      <c r="X363" s="54">
        <v>1927189</v>
      </c>
      <c r="Y363" s="54" t="s">
        <v>383</v>
      </c>
      <c r="AA363" s="243" t="s">
        <v>36</v>
      </c>
    </row>
    <row r="364" spans="1:30">
      <c r="A364" s="367"/>
      <c r="B364" s="76"/>
      <c r="D364" s="85"/>
      <c r="E364" s="85"/>
      <c r="F364" s="85"/>
      <c r="G364" s="84"/>
      <c r="H364" s="436"/>
      <c r="I364" s="85"/>
      <c r="J364" s="85"/>
      <c r="K364" s="85"/>
      <c r="L364" s="219"/>
      <c r="M364" s="219"/>
      <c r="N364" s="219"/>
      <c r="O364" s="219"/>
      <c r="P364" s="219"/>
      <c r="Q364" s="51">
        <v>1</v>
      </c>
      <c r="R364" s="115">
        <v>61700</v>
      </c>
      <c r="S364" s="115">
        <v>38300</v>
      </c>
      <c r="T364" s="53" t="s">
        <v>588</v>
      </c>
      <c r="V364" s="51">
        <v>1</v>
      </c>
      <c r="W364" s="54">
        <v>196193</v>
      </c>
      <c r="X364" s="54">
        <v>1922682</v>
      </c>
      <c r="Y364" s="54" t="s">
        <v>383</v>
      </c>
      <c r="AA364" s="243" t="s">
        <v>36</v>
      </c>
    </row>
    <row r="365" spans="1:30">
      <c r="A365" s="367"/>
      <c r="B365" s="76"/>
      <c r="D365" s="85"/>
      <c r="E365" s="85"/>
      <c r="F365" s="85"/>
      <c r="G365" s="84"/>
      <c r="H365" s="436"/>
      <c r="I365" s="85"/>
      <c r="J365" s="85"/>
      <c r="K365" s="85"/>
      <c r="L365" s="219"/>
      <c r="M365" s="219"/>
      <c r="N365" s="219"/>
      <c r="O365" s="219"/>
      <c r="P365" s="219"/>
      <c r="Q365" s="51">
        <v>1</v>
      </c>
      <c r="R365" s="115">
        <v>61700</v>
      </c>
      <c r="S365" s="115">
        <v>38300</v>
      </c>
      <c r="T365" s="53" t="s">
        <v>589</v>
      </c>
      <c r="V365" s="51">
        <v>1</v>
      </c>
      <c r="W365" s="54">
        <v>199845</v>
      </c>
      <c r="X365" s="54">
        <v>1925375</v>
      </c>
      <c r="Y365" s="54" t="s">
        <v>383</v>
      </c>
      <c r="AA365" s="243" t="s">
        <v>36</v>
      </c>
    </row>
    <row r="366" spans="1:30">
      <c r="A366" s="367"/>
      <c r="B366" s="76"/>
      <c r="D366" s="85"/>
      <c r="E366" s="85" t="s">
        <v>590</v>
      </c>
      <c r="F366" s="85" t="s">
        <v>591</v>
      </c>
      <c r="G366" s="84">
        <v>2</v>
      </c>
      <c r="H366" s="84">
        <v>61700</v>
      </c>
      <c r="I366" s="85"/>
      <c r="J366" s="85"/>
      <c r="K366" s="85"/>
      <c r="L366" s="219"/>
      <c r="M366" s="219"/>
      <c r="N366" s="219"/>
      <c r="O366" s="219"/>
      <c r="P366" s="219"/>
      <c r="Q366" s="51">
        <v>1</v>
      </c>
      <c r="R366" s="115">
        <v>61700</v>
      </c>
      <c r="S366" s="115">
        <v>38300</v>
      </c>
      <c r="T366" s="53" t="s">
        <v>592</v>
      </c>
      <c r="V366" s="51">
        <v>1</v>
      </c>
      <c r="W366" s="54">
        <v>198087</v>
      </c>
      <c r="X366" s="54">
        <v>1935851</v>
      </c>
      <c r="Y366" s="54" t="s">
        <v>383</v>
      </c>
      <c r="AA366" s="243" t="s">
        <v>36</v>
      </c>
    </row>
    <row r="367" spans="1:30">
      <c r="A367" s="367"/>
      <c r="B367" s="76"/>
      <c r="D367" s="85"/>
      <c r="E367" s="85"/>
      <c r="F367" s="85"/>
      <c r="G367" s="84"/>
      <c r="H367" s="84"/>
      <c r="I367" s="85"/>
      <c r="J367" s="85"/>
      <c r="K367" s="85"/>
      <c r="L367" s="219"/>
      <c r="M367" s="219"/>
      <c r="N367" s="219"/>
      <c r="O367" s="219"/>
      <c r="P367" s="219"/>
      <c r="Q367" s="51">
        <v>1</v>
      </c>
      <c r="R367" s="115">
        <v>61700</v>
      </c>
      <c r="S367" s="115">
        <v>38300</v>
      </c>
      <c r="T367" s="53" t="s">
        <v>592</v>
      </c>
      <c r="V367" s="51">
        <v>1</v>
      </c>
      <c r="W367" s="54">
        <v>198042</v>
      </c>
      <c r="X367" s="54">
        <v>1935710</v>
      </c>
      <c r="Y367" s="54" t="s">
        <v>383</v>
      </c>
      <c r="AA367" s="243" t="s">
        <v>36</v>
      </c>
    </row>
    <row r="368" spans="1:30" s="123" customFormat="1" ht="21.75" thickBot="1">
      <c r="A368" s="548"/>
      <c r="B368" s="509"/>
      <c r="D368" s="90" t="s">
        <v>593</v>
      </c>
      <c r="E368" s="90" t="s">
        <v>594</v>
      </c>
      <c r="F368" s="90" t="s">
        <v>595</v>
      </c>
      <c r="G368" s="91">
        <v>1</v>
      </c>
      <c r="H368" s="289">
        <f>H369+H452+H534+H686</f>
        <v>1912700</v>
      </c>
      <c r="I368" s="90"/>
      <c r="J368" s="90"/>
      <c r="K368" s="90"/>
      <c r="L368" s="97"/>
      <c r="M368" s="97"/>
      <c r="N368" s="97"/>
      <c r="O368" s="97"/>
      <c r="P368" s="97"/>
      <c r="Q368" s="69">
        <v>1</v>
      </c>
      <c r="R368" s="213">
        <v>61700</v>
      </c>
      <c r="S368" s="213">
        <v>38300</v>
      </c>
      <c r="T368" s="123" t="s">
        <v>596</v>
      </c>
      <c r="U368" s="69"/>
      <c r="V368" s="69">
        <v>1</v>
      </c>
      <c r="W368" s="102">
        <v>194752</v>
      </c>
      <c r="X368" s="102">
        <v>1949200</v>
      </c>
      <c r="Y368" s="102" t="s">
        <v>383</v>
      </c>
      <c r="Z368" s="102"/>
      <c r="AA368" s="259" t="s">
        <v>36</v>
      </c>
    </row>
    <row r="369" spans="1:30" s="497" customFormat="1" ht="21.75" thickBot="1">
      <c r="A369" s="519">
        <v>16</v>
      </c>
      <c r="B369" s="520" t="s">
        <v>597</v>
      </c>
      <c r="C369" s="531"/>
      <c r="D369" s="531"/>
      <c r="E369" s="531"/>
      <c r="F369" s="531"/>
      <c r="G369" s="545">
        <f>SUM(G370)</f>
        <v>10</v>
      </c>
      <c r="H369" s="545">
        <f>SUM(H370:H445)</f>
        <v>802100</v>
      </c>
      <c r="I369" s="531"/>
      <c r="J369" s="531"/>
      <c r="K369" s="531"/>
      <c r="L369" s="545">
        <f>SUM(L370:L379)</f>
        <v>0</v>
      </c>
      <c r="M369" s="545">
        <f>SUM(M370:M379)</f>
        <v>0</v>
      </c>
      <c r="N369" s="545">
        <f>SUM(N370:N379)</f>
        <v>0</v>
      </c>
      <c r="O369" s="545">
        <f>SUM(O370:O379)</f>
        <v>0</v>
      </c>
      <c r="P369" s="545">
        <f>SUM(P370:P379)</f>
        <v>0</v>
      </c>
      <c r="Q369" s="545">
        <f>G369-L369+M369</f>
        <v>10</v>
      </c>
      <c r="R369" s="545">
        <f>SUM(R370:R379)</f>
        <v>617000</v>
      </c>
      <c r="S369" s="545">
        <f>SUM(S370:S379)</f>
        <v>383000</v>
      </c>
      <c r="T369" s="531"/>
      <c r="U369" s="545">
        <f>SUM(U370)</f>
        <v>0</v>
      </c>
      <c r="V369" s="545">
        <f>G369-L369+M369</f>
        <v>10</v>
      </c>
      <c r="W369" s="570"/>
      <c r="X369" s="570"/>
      <c r="Y369" s="570"/>
      <c r="Z369" s="570">
        <f>COUNTA(Z370:Z379)</f>
        <v>0</v>
      </c>
      <c r="AA369" s="570">
        <f>COUNTA(AA370:AA379)</f>
        <v>0</v>
      </c>
      <c r="AB369" s="545"/>
      <c r="AC369" s="545"/>
      <c r="AD369" s="545"/>
    </row>
    <row r="370" spans="1:30" s="73" customFormat="1">
      <c r="A370" s="662" t="s">
        <v>1172</v>
      </c>
      <c r="B370" s="662"/>
      <c r="D370" s="211" t="s">
        <v>598</v>
      </c>
      <c r="E370" s="87" t="s">
        <v>599</v>
      </c>
      <c r="F370" s="100"/>
      <c r="G370" s="89">
        <v>10</v>
      </c>
      <c r="H370" s="89">
        <v>61700</v>
      </c>
      <c r="I370" s="100"/>
      <c r="J370" s="211"/>
      <c r="K370" s="211"/>
      <c r="L370" s="250"/>
      <c r="M370" s="250"/>
      <c r="N370" s="250">
        <v>0</v>
      </c>
      <c r="O370" s="250">
        <v>0</v>
      </c>
      <c r="P370" s="250"/>
      <c r="Q370" s="83">
        <v>1</v>
      </c>
      <c r="R370" s="116">
        <v>61700</v>
      </c>
      <c r="S370" s="116">
        <v>38300</v>
      </c>
      <c r="T370" s="100" t="s">
        <v>600</v>
      </c>
      <c r="U370" s="83"/>
      <c r="V370" s="83">
        <v>1</v>
      </c>
      <c r="W370" s="87">
        <v>324421</v>
      </c>
      <c r="X370" s="87">
        <v>1997584</v>
      </c>
      <c r="Y370" s="55" t="s">
        <v>383</v>
      </c>
      <c r="Z370" s="87"/>
      <c r="AA370" s="87"/>
      <c r="AB370" s="590" t="s">
        <v>1185</v>
      </c>
    </row>
    <row r="371" spans="1:30">
      <c r="A371" s="661" t="s">
        <v>1232</v>
      </c>
      <c r="B371" s="661"/>
      <c r="D371" s="75"/>
      <c r="E371" s="54"/>
      <c r="J371" s="75"/>
      <c r="K371" s="75"/>
      <c r="L371" s="75"/>
      <c r="M371" s="75"/>
      <c r="N371" s="75"/>
      <c r="O371" s="75"/>
      <c r="P371" s="75"/>
      <c r="Q371" s="51">
        <v>1</v>
      </c>
      <c r="R371" s="115">
        <v>61700</v>
      </c>
      <c r="S371" s="115">
        <v>38300</v>
      </c>
      <c r="T371" s="85" t="s">
        <v>600</v>
      </c>
      <c r="V371" s="51">
        <v>1</v>
      </c>
      <c r="W371" s="86">
        <v>324485</v>
      </c>
      <c r="X371" s="86">
        <v>1997589</v>
      </c>
      <c r="Y371" s="86" t="s">
        <v>403</v>
      </c>
      <c r="Z371" s="86"/>
      <c r="AA371" s="86"/>
      <c r="AB371" s="426" t="s">
        <v>1188</v>
      </c>
    </row>
    <row r="372" spans="1:30">
      <c r="A372" s="661" t="s">
        <v>1233</v>
      </c>
      <c r="B372" s="661"/>
      <c r="D372" s="75"/>
      <c r="E372" s="54"/>
      <c r="J372" s="75"/>
      <c r="K372" s="75"/>
      <c r="L372" s="75"/>
      <c r="M372" s="75"/>
      <c r="N372" s="75"/>
      <c r="O372" s="75"/>
      <c r="P372" s="75"/>
      <c r="Q372" s="51">
        <v>1</v>
      </c>
      <c r="R372" s="115">
        <v>61700</v>
      </c>
      <c r="S372" s="115">
        <v>38300</v>
      </c>
      <c r="T372" s="85" t="s">
        <v>600</v>
      </c>
      <c r="V372" s="51">
        <v>1</v>
      </c>
      <c r="W372" s="86">
        <v>324635</v>
      </c>
      <c r="X372" s="86">
        <v>1997584</v>
      </c>
      <c r="Y372" s="54" t="s">
        <v>403</v>
      </c>
      <c r="Z372" s="86"/>
      <c r="AA372" s="86"/>
    </row>
    <row r="373" spans="1:30">
      <c r="A373" s="661" t="s">
        <v>1167</v>
      </c>
      <c r="B373" s="661"/>
      <c r="D373" s="75"/>
      <c r="E373" s="54"/>
      <c r="J373" s="75"/>
      <c r="K373" s="75"/>
      <c r="L373" s="75"/>
      <c r="M373" s="75"/>
      <c r="N373" s="75"/>
      <c r="O373" s="75"/>
      <c r="P373" s="75"/>
      <c r="Q373" s="51">
        <v>1</v>
      </c>
      <c r="R373" s="115">
        <v>61700</v>
      </c>
      <c r="S373" s="115">
        <v>38300</v>
      </c>
      <c r="T373" s="85" t="s">
        <v>600</v>
      </c>
      <c r="V373" s="51">
        <v>1</v>
      </c>
      <c r="W373" s="86">
        <v>324695</v>
      </c>
      <c r="X373" s="86">
        <v>1997595</v>
      </c>
      <c r="Y373" s="86" t="s">
        <v>403</v>
      </c>
      <c r="Z373" s="86"/>
      <c r="AA373" s="86"/>
    </row>
    <row r="374" spans="1:30">
      <c r="A374" s="661" t="s">
        <v>1234</v>
      </c>
      <c r="B374" s="661"/>
      <c r="D374" s="75"/>
      <c r="E374" s="54"/>
      <c r="J374" s="75"/>
      <c r="K374" s="75"/>
      <c r="L374" s="75"/>
      <c r="M374" s="75"/>
      <c r="N374" s="75"/>
      <c r="O374" s="75"/>
      <c r="P374" s="75"/>
      <c r="Q374" s="51">
        <v>1</v>
      </c>
      <c r="R374" s="115">
        <v>61700</v>
      </c>
      <c r="S374" s="115">
        <v>38300</v>
      </c>
      <c r="T374" s="85" t="s">
        <v>182</v>
      </c>
      <c r="V374" s="51">
        <v>1</v>
      </c>
      <c r="W374" s="86">
        <v>328296</v>
      </c>
      <c r="X374" s="86">
        <v>1999148</v>
      </c>
      <c r="Y374" s="54" t="s">
        <v>403</v>
      </c>
      <c r="Z374" s="86"/>
      <c r="AA374" s="86"/>
    </row>
    <row r="375" spans="1:30">
      <c r="A375" s="367"/>
      <c r="B375" s="76"/>
      <c r="D375" s="75"/>
      <c r="E375" s="54"/>
      <c r="J375" s="75"/>
      <c r="K375" s="75"/>
      <c r="L375" s="75"/>
      <c r="M375" s="75"/>
      <c r="N375" s="75"/>
      <c r="O375" s="75"/>
      <c r="P375" s="75"/>
      <c r="Q375" s="51">
        <v>1</v>
      </c>
      <c r="R375" s="115">
        <v>61700</v>
      </c>
      <c r="S375" s="115">
        <v>38300</v>
      </c>
      <c r="T375" s="85" t="s">
        <v>182</v>
      </c>
      <c r="V375" s="51">
        <v>1</v>
      </c>
      <c r="W375" s="54">
        <v>328291</v>
      </c>
      <c r="X375" s="54">
        <v>1999291</v>
      </c>
      <c r="Y375" s="86" t="s">
        <v>403</v>
      </c>
      <c r="Z375" s="86"/>
      <c r="AA375" s="86"/>
    </row>
    <row r="376" spans="1:30">
      <c r="A376" s="367"/>
      <c r="B376" s="76"/>
      <c r="D376" s="75"/>
      <c r="E376" s="54"/>
      <c r="J376" s="75"/>
      <c r="K376" s="75"/>
      <c r="L376" s="75"/>
      <c r="M376" s="75"/>
      <c r="N376" s="75"/>
      <c r="O376" s="75"/>
      <c r="P376" s="75"/>
      <c r="Q376" s="51">
        <v>1</v>
      </c>
      <c r="R376" s="115">
        <v>61700</v>
      </c>
      <c r="S376" s="115">
        <v>38300</v>
      </c>
      <c r="T376" s="85" t="s">
        <v>182</v>
      </c>
      <c r="V376" s="51">
        <v>1</v>
      </c>
      <c r="W376" s="54">
        <v>328266</v>
      </c>
      <c r="X376" s="54">
        <v>1999376</v>
      </c>
      <c r="Y376" s="54" t="s">
        <v>403</v>
      </c>
    </row>
    <row r="377" spans="1:30">
      <c r="A377" s="367"/>
      <c r="B377" s="76"/>
      <c r="D377" s="75"/>
      <c r="E377" s="54"/>
      <c r="J377" s="75"/>
      <c r="K377" s="75"/>
      <c r="L377" s="75"/>
      <c r="M377" s="75"/>
      <c r="N377" s="75"/>
      <c r="O377" s="75"/>
      <c r="P377" s="75"/>
      <c r="Q377" s="51">
        <v>1</v>
      </c>
      <c r="R377" s="115">
        <v>61700</v>
      </c>
      <c r="S377" s="115">
        <v>38300</v>
      </c>
      <c r="T377" s="53" t="s">
        <v>601</v>
      </c>
      <c r="V377" s="51">
        <v>1</v>
      </c>
      <c r="W377" s="54">
        <v>326339</v>
      </c>
      <c r="X377" s="54">
        <v>1993184</v>
      </c>
      <c r="Y377" s="86" t="s">
        <v>403</v>
      </c>
    </row>
    <row r="378" spans="1:30">
      <c r="A378" s="367"/>
      <c r="B378" s="76"/>
      <c r="D378" s="75"/>
      <c r="E378" s="54"/>
      <c r="J378" s="75"/>
      <c r="K378" s="75"/>
      <c r="L378" s="75"/>
      <c r="M378" s="75"/>
      <c r="N378" s="75"/>
      <c r="O378" s="75"/>
      <c r="P378" s="75"/>
      <c r="Q378" s="51">
        <v>1</v>
      </c>
      <c r="R378" s="115">
        <v>61700</v>
      </c>
      <c r="S378" s="115">
        <v>38300</v>
      </c>
      <c r="T378" s="53" t="s">
        <v>601</v>
      </c>
      <c r="V378" s="51">
        <v>1</v>
      </c>
      <c r="W378" s="54">
        <v>326233</v>
      </c>
      <c r="X378" s="54">
        <v>19933081</v>
      </c>
      <c r="Y378" s="54" t="s">
        <v>403</v>
      </c>
    </row>
    <row r="379" spans="1:30" s="123" customFormat="1" ht="21.75" thickBot="1">
      <c r="A379" s="548"/>
      <c r="B379" s="509"/>
      <c r="D379" s="74"/>
      <c r="E379" s="102"/>
      <c r="G379" s="69"/>
      <c r="H379" s="69"/>
      <c r="J379" s="74"/>
      <c r="K379" s="74"/>
      <c r="L379" s="74"/>
      <c r="M379" s="74"/>
      <c r="N379" s="74"/>
      <c r="O379" s="74"/>
      <c r="P379" s="74"/>
      <c r="Q379" s="69">
        <v>1</v>
      </c>
      <c r="R379" s="213">
        <v>61700</v>
      </c>
      <c r="S379" s="213">
        <v>38300</v>
      </c>
      <c r="T379" s="123" t="s">
        <v>601</v>
      </c>
      <c r="U379" s="69"/>
      <c r="V379" s="69">
        <v>1</v>
      </c>
      <c r="W379" s="102">
        <v>326282</v>
      </c>
      <c r="X379" s="102">
        <v>1995716</v>
      </c>
      <c r="Y379" s="92" t="s">
        <v>403</v>
      </c>
      <c r="Z379" s="102"/>
      <c r="AA379" s="102"/>
    </row>
    <row r="380" spans="1:30" s="497" customFormat="1" ht="21.75" thickBot="1">
      <c r="A380" s="676" t="s">
        <v>602</v>
      </c>
      <c r="B380" s="677"/>
      <c r="C380" s="677"/>
      <c r="D380" s="505"/>
      <c r="E380" s="505"/>
      <c r="F380" s="505"/>
      <c r="G380" s="507">
        <f>G381+G473+G631+G692</f>
        <v>337</v>
      </c>
      <c r="H380" s="523">
        <v>61700</v>
      </c>
      <c r="I380" s="505"/>
      <c r="J380" s="505"/>
      <c r="K380" s="505"/>
      <c r="L380" s="507">
        <f>L381+L473+L631+L692</f>
        <v>56</v>
      </c>
      <c r="M380" s="507">
        <f>M381+M473+M631+M692</f>
        <v>56</v>
      </c>
      <c r="N380" s="507">
        <f>N381+N473+N631+N692</f>
        <v>45</v>
      </c>
      <c r="O380" s="507">
        <f>O381+O473+O631+O692</f>
        <v>11</v>
      </c>
      <c r="P380" s="507">
        <f>P381+P473+P631+P692</f>
        <v>0</v>
      </c>
      <c r="Q380" s="507">
        <f>G380-L380+M380</f>
        <v>337</v>
      </c>
      <c r="R380" s="507">
        <f>R381+R473+R631+R692</f>
        <v>20792900</v>
      </c>
      <c r="S380" s="507">
        <f>S381+S473+S631+S692</f>
        <v>12907100</v>
      </c>
      <c r="T380" s="505"/>
      <c r="U380" s="507">
        <f>U381+U473+U631+U692</f>
        <v>88</v>
      </c>
      <c r="V380" s="507">
        <f>V381+V473+V631+V692</f>
        <v>337</v>
      </c>
      <c r="W380" s="594"/>
      <c r="X380" s="594"/>
      <c r="Y380" s="594"/>
      <c r="Z380" s="594">
        <f>COUNTA(Z381+Z473+Z631+Z692)</f>
        <v>1</v>
      </c>
      <c r="AA380" s="594">
        <f>COUNTA(AA381+AA473+AA631+AA692)</f>
        <v>1</v>
      </c>
      <c r="AB380" s="507"/>
      <c r="AC380" s="507"/>
      <c r="AD380" s="507"/>
    </row>
    <row r="381" spans="1:30" s="593" customFormat="1" ht="21.75" thickBot="1">
      <c r="A381" s="536">
        <v>17</v>
      </c>
      <c r="B381" s="537" t="s">
        <v>603</v>
      </c>
      <c r="C381" s="538"/>
      <c r="D381" s="538"/>
      <c r="E381" s="538"/>
      <c r="F381" s="538"/>
      <c r="G381" s="591">
        <f>SUM(G382:G466)</f>
        <v>90</v>
      </c>
      <c r="H381" s="540">
        <v>61700</v>
      </c>
      <c r="I381" s="538"/>
      <c r="J381" s="538"/>
      <c r="K381" s="538"/>
      <c r="L381" s="591">
        <f>SUM(L382:L472)</f>
        <v>15</v>
      </c>
      <c r="M381" s="591">
        <f>SUM(M382:M472)</f>
        <v>15</v>
      </c>
      <c r="N381" s="591">
        <f>SUM(N382:N472)</f>
        <v>15</v>
      </c>
      <c r="O381" s="591">
        <f>SUM(O382:O472)</f>
        <v>0</v>
      </c>
      <c r="P381" s="591">
        <f>SUM(P382:P472)</f>
        <v>0</v>
      </c>
      <c r="Q381" s="591">
        <f>G381-L381+M381</f>
        <v>90</v>
      </c>
      <c r="R381" s="591">
        <f>SUM(R382:R472)</f>
        <v>5553000</v>
      </c>
      <c r="S381" s="591">
        <f>SUM(S382:S472)</f>
        <v>3447000</v>
      </c>
      <c r="T381" s="538"/>
      <c r="U381" s="591">
        <f>SUM(U382:U466)</f>
        <v>15</v>
      </c>
      <c r="V381" s="591">
        <f>G381-L381+M381</f>
        <v>90</v>
      </c>
      <c r="W381" s="592"/>
      <c r="X381" s="592"/>
      <c r="Y381" s="592"/>
      <c r="Z381" s="592">
        <f>COUNTA(Z382:Z472)</f>
        <v>42</v>
      </c>
      <c r="AA381" s="592">
        <f>COUNTA(AA382:AA472)</f>
        <v>48</v>
      </c>
      <c r="AB381" s="591"/>
      <c r="AC381" s="591"/>
      <c r="AD381" s="591"/>
    </row>
    <row r="382" spans="1:30" s="73" customFormat="1">
      <c r="A382" s="662" t="s">
        <v>1173</v>
      </c>
      <c r="B382" s="662"/>
      <c r="D382" s="82" t="s">
        <v>154</v>
      </c>
      <c r="E382" s="211" t="s">
        <v>604</v>
      </c>
      <c r="F382" s="100"/>
      <c r="G382" s="89">
        <v>2</v>
      </c>
      <c r="H382" s="89">
        <v>61700</v>
      </c>
      <c r="I382" s="100"/>
      <c r="J382" s="211"/>
      <c r="K382" s="211"/>
      <c r="L382" s="250">
        <v>0</v>
      </c>
      <c r="M382" s="250">
        <v>0</v>
      </c>
      <c r="N382" s="250">
        <v>0</v>
      </c>
      <c r="O382" s="250">
        <v>0</v>
      </c>
      <c r="P382" s="250"/>
      <c r="Q382" s="83">
        <v>1</v>
      </c>
      <c r="R382" s="116">
        <v>61700</v>
      </c>
      <c r="S382" s="116">
        <v>38300</v>
      </c>
      <c r="T382" s="73" t="s">
        <v>604</v>
      </c>
      <c r="U382" s="83"/>
      <c r="V382" s="83">
        <v>1</v>
      </c>
      <c r="W382" s="246">
        <v>508997</v>
      </c>
      <c r="X382" s="246">
        <v>2054723</v>
      </c>
      <c r="Y382" s="246" t="s">
        <v>605</v>
      </c>
      <c r="Z382" s="336" t="s">
        <v>36</v>
      </c>
      <c r="AA382" s="246"/>
      <c r="AB382" s="73" t="s">
        <v>1189</v>
      </c>
    </row>
    <row r="383" spans="1:30">
      <c r="A383" s="661" t="s">
        <v>1235</v>
      </c>
      <c r="B383" s="661"/>
      <c r="D383" s="75"/>
      <c r="E383" s="214"/>
      <c r="F383" s="85"/>
      <c r="G383" s="84"/>
      <c r="H383" s="84"/>
      <c r="I383" s="85"/>
      <c r="J383" s="214"/>
      <c r="K383" s="214"/>
      <c r="L383" s="431"/>
      <c r="M383" s="431"/>
      <c r="N383" s="431"/>
      <c r="O383" s="431"/>
      <c r="P383" s="431"/>
      <c r="Q383" s="51">
        <v>1</v>
      </c>
      <c r="R383" s="115">
        <v>61700</v>
      </c>
      <c r="S383" s="115">
        <v>38300</v>
      </c>
      <c r="T383" s="53" t="s">
        <v>604</v>
      </c>
      <c r="V383" s="51">
        <v>1</v>
      </c>
      <c r="W383" s="245">
        <v>508810</v>
      </c>
      <c r="X383" s="245">
        <v>2054862</v>
      </c>
      <c r="Y383" s="245" t="s">
        <v>605</v>
      </c>
      <c r="Z383" s="258" t="s">
        <v>36</v>
      </c>
      <c r="AA383" s="245"/>
      <c r="AB383" s="53" t="s">
        <v>1190</v>
      </c>
    </row>
    <row r="384" spans="1:30">
      <c r="A384" s="661" t="s">
        <v>1236</v>
      </c>
      <c r="B384" s="661"/>
      <c r="D384" s="75"/>
      <c r="E384" s="214" t="s">
        <v>606</v>
      </c>
      <c r="F384" s="85"/>
      <c r="G384" s="84">
        <v>20</v>
      </c>
      <c r="H384" s="84">
        <v>61700</v>
      </c>
      <c r="I384" s="85"/>
      <c r="J384" s="214"/>
      <c r="K384" s="214"/>
      <c r="L384" s="431">
        <v>0</v>
      </c>
      <c r="M384" s="431">
        <v>0</v>
      </c>
      <c r="N384" s="431">
        <v>0</v>
      </c>
      <c r="O384" s="431">
        <v>0</v>
      </c>
      <c r="P384" s="431"/>
      <c r="Q384" s="51">
        <v>1</v>
      </c>
      <c r="R384" s="115">
        <v>61700</v>
      </c>
      <c r="S384" s="115">
        <v>38300</v>
      </c>
      <c r="T384" s="85" t="s">
        <v>607</v>
      </c>
      <c r="V384" s="51">
        <v>1</v>
      </c>
      <c r="W384" s="248">
        <v>506643</v>
      </c>
      <c r="X384" s="248">
        <v>2043614</v>
      </c>
      <c r="Y384" s="245" t="s">
        <v>605</v>
      </c>
      <c r="Z384" s="258"/>
      <c r="AA384" s="258" t="s">
        <v>36</v>
      </c>
    </row>
    <row r="385" spans="1:27">
      <c r="A385" s="661" t="s">
        <v>1167</v>
      </c>
      <c r="B385" s="661"/>
      <c r="D385" s="75"/>
      <c r="E385" s="75"/>
      <c r="J385" s="75"/>
      <c r="K385" s="75"/>
      <c r="L385" s="437"/>
      <c r="M385" s="437"/>
      <c r="N385" s="437"/>
      <c r="O385" s="437"/>
      <c r="P385" s="437"/>
      <c r="Q385" s="51">
        <v>1</v>
      </c>
      <c r="R385" s="115">
        <v>61700</v>
      </c>
      <c r="S385" s="115">
        <v>38300</v>
      </c>
      <c r="T385" s="85" t="s">
        <v>607</v>
      </c>
      <c r="V385" s="51">
        <v>1</v>
      </c>
      <c r="W385" s="248">
        <v>506654</v>
      </c>
      <c r="X385" s="248">
        <v>2043491</v>
      </c>
      <c r="Y385" s="245" t="s">
        <v>605</v>
      </c>
      <c r="Z385" s="258"/>
      <c r="AA385" s="258" t="s">
        <v>36</v>
      </c>
    </row>
    <row r="386" spans="1:27">
      <c r="A386" s="661" t="s">
        <v>1237</v>
      </c>
      <c r="B386" s="661"/>
      <c r="D386" s="75"/>
      <c r="E386" s="75"/>
      <c r="J386" s="75"/>
      <c r="K386" s="75"/>
      <c r="L386" s="437"/>
      <c r="M386" s="437"/>
      <c r="N386" s="437"/>
      <c r="O386" s="437"/>
      <c r="P386" s="437"/>
      <c r="Q386" s="51">
        <v>1</v>
      </c>
      <c r="R386" s="115">
        <v>61700</v>
      </c>
      <c r="S386" s="115">
        <v>38300</v>
      </c>
      <c r="T386" s="85" t="s">
        <v>607</v>
      </c>
      <c r="V386" s="51">
        <v>1</v>
      </c>
      <c r="W386" s="248">
        <v>507657</v>
      </c>
      <c r="X386" s="248">
        <v>2043891</v>
      </c>
      <c r="Y386" s="245" t="s">
        <v>605</v>
      </c>
      <c r="Z386" s="258" t="s">
        <v>36</v>
      </c>
      <c r="AA386" s="248"/>
    </row>
    <row r="387" spans="1:27">
      <c r="D387" s="75"/>
      <c r="E387" s="75"/>
      <c r="J387" s="75"/>
      <c r="K387" s="75"/>
      <c r="L387" s="437"/>
      <c r="M387" s="437"/>
      <c r="N387" s="437"/>
      <c r="O387" s="437"/>
      <c r="P387" s="437"/>
      <c r="Q387" s="51">
        <v>1</v>
      </c>
      <c r="R387" s="115">
        <v>61700</v>
      </c>
      <c r="S387" s="115">
        <v>38300</v>
      </c>
      <c r="T387" s="85" t="s">
        <v>607</v>
      </c>
      <c r="V387" s="51">
        <v>1</v>
      </c>
      <c r="W387" s="248">
        <v>507633</v>
      </c>
      <c r="X387" s="248">
        <v>2043882</v>
      </c>
      <c r="Y387" s="245" t="s">
        <v>605</v>
      </c>
      <c r="Z387" s="258" t="s">
        <v>36</v>
      </c>
      <c r="AA387" s="248"/>
    </row>
    <row r="388" spans="1:27">
      <c r="D388" s="75"/>
      <c r="E388" s="75"/>
      <c r="J388" s="75"/>
      <c r="K388" s="75"/>
      <c r="L388" s="437"/>
      <c r="M388" s="437"/>
      <c r="N388" s="437"/>
      <c r="O388" s="437"/>
      <c r="P388" s="437"/>
      <c r="Q388" s="51">
        <v>1</v>
      </c>
      <c r="R388" s="115">
        <v>61700</v>
      </c>
      <c r="S388" s="115">
        <v>38300</v>
      </c>
      <c r="T388" s="85" t="s">
        <v>607</v>
      </c>
      <c r="V388" s="51">
        <v>1</v>
      </c>
      <c r="W388" s="248">
        <v>507578</v>
      </c>
      <c r="X388" s="248">
        <v>2043866</v>
      </c>
      <c r="Y388" s="245" t="s">
        <v>605</v>
      </c>
      <c r="Z388" s="258" t="s">
        <v>36</v>
      </c>
      <c r="AA388" s="248"/>
    </row>
    <row r="389" spans="1:27">
      <c r="D389" s="75"/>
      <c r="E389" s="75"/>
      <c r="J389" s="75"/>
      <c r="K389" s="75"/>
      <c r="L389" s="437"/>
      <c r="M389" s="437"/>
      <c r="N389" s="437"/>
      <c r="O389" s="437"/>
      <c r="P389" s="437"/>
      <c r="Q389" s="51">
        <v>1</v>
      </c>
      <c r="R389" s="115">
        <v>61700</v>
      </c>
      <c r="S389" s="115">
        <v>38300</v>
      </c>
      <c r="T389" s="85" t="s">
        <v>607</v>
      </c>
      <c r="V389" s="51">
        <v>1</v>
      </c>
      <c r="W389" s="248">
        <v>507486</v>
      </c>
      <c r="X389" s="248">
        <v>2043878</v>
      </c>
      <c r="Y389" s="245" t="s">
        <v>605</v>
      </c>
      <c r="Z389" s="258" t="s">
        <v>36</v>
      </c>
      <c r="AA389" s="248"/>
    </row>
    <row r="390" spans="1:27">
      <c r="D390" s="75"/>
      <c r="E390" s="75"/>
      <c r="J390" s="75"/>
      <c r="K390" s="75"/>
      <c r="L390" s="437"/>
      <c r="M390" s="437"/>
      <c r="N390" s="437"/>
      <c r="O390" s="437"/>
      <c r="P390" s="437"/>
      <c r="Q390" s="51">
        <v>1</v>
      </c>
      <c r="R390" s="115">
        <v>61700</v>
      </c>
      <c r="S390" s="115">
        <v>38300</v>
      </c>
      <c r="T390" s="85" t="s">
        <v>607</v>
      </c>
      <c r="V390" s="51">
        <v>1</v>
      </c>
      <c r="W390" s="248">
        <v>507453</v>
      </c>
      <c r="X390" s="248">
        <v>2043887</v>
      </c>
      <c r="Y390" s="245" t="s">
        <v>605</v>
      </c>
      <c r="Z390" s="258" t="s">
        <v>36</v>
      </c>
      <c r="AA390" s="248"/>
    </row>
    <row r="391" spans="1:27">
      <c r="D391" s="75"/>
      <c r="E391" s="75"/>
      <c r="J391" s="75"/>
      <c r="K391" s="75"/>
      <c r="L391" s="437"/>
      <c r="M391" s="437"/>
      <c r="N391" s="437"/>
      <c r="O391" s="437"/>
      <c r="P391" s="437"/>
      <c r="Q391" s="51">
        <v>1</v>
      </c>
      <c r="R391" s="115">
        <v>61700</v>
      </c>
      <c r="S391" s="115">
        <v>38300</v>
      </c>
      <c r="T391" s="85" t="s">
        <v>607</v>
      </c>
      <c r="V391" s="51">
        <v>1</v>
      </c>
      <c r="W391" s="248">
        <v>507729</v>
      </c>
      <c r="X391" s="248">
        <v>2043666</v>
      </c>
      <c r="Y391" s="245" t="s">
        <v>605</v>
      </c>
      <c r="Z391" s="258" t="s">
        <v>36</v>
      </c>
      <c r="AA391" s="248"/>
    </row>
    <row r="392" spans="1:27">
      <c r="D392" s="75"/>
      <c r="E392" s="75"/>
      <c r="J392" s="75"/>
      <c r="K392" s="75"/>
      <c r="L392" s="437"/>
      <c r="M392" s="437"/>
      <c r="N392" s="437"/>
      <c r="O392" s="437"/>
      <c r="P392" s="437"/>
      <c r="Q392" s="51">
        <v>1</v>
      </c>
      <c r="R392" s="115">
        <v>61700</v>
      </c>
      <c r="S392" s="115">
        <v>38300</v>
      </c>
      <c r="T392" s="85" t="s">
        <v>607</v>
      </c>
      <c r="V392" s="51">
        <v>1</v>
      </c>
      <c r="W392" s="248">
        <v>507688</v>
      </c>
      <c r="X392" s="248">
        <v>2043611</v>
      </c>
      <c r="Y392" s="245" t="s">
        <v>605</v>
      </c>
      <c r="Z392" s="258" t="s">
        <v>36</v>
      </c>
      <c r="AA392" s="248"/>
    </row>
    <row r="393" spans="1:27">
      <c r="D393" s="75"/>
      <c r="E393" s="75"/>
      <c r="J393" s="75"/>
      <c r="K393" s="75"/>
      <c r="L393" s="437"/>
      <c r="M393" s="437"/>
      <c r="N393" s="437"/>
      <c r="O393" s="437"/>
      <c r="P393" s="437"/>
      <c r="Q393" s="51">
        <v>1</v>
      </c>
      <c r="R393" s="115">
        <v>61700</v>
      </c>
      <c r="S393" s="115">
        <v>38300</v>
      </c>
      <c r="T393" s="85" t="s">
        <v>607</v>
      </c>
      <c r="V393" s="51">
        <v>1</v>
      </c>
      <c r="W393" s="248">
        <v>507694</v>
      </c>
      <c r="X393" s="248">
        <v>2043613</v>
      </c>
      <c r="Y393" s="245" t="s">
        <v>605</v>
      </c>
      <c r="Z393" s="258" t="s">
        <v>36</v>
      </c>
      <c r="AA393" s="248"/>
    </row>
    <row r="394" spans="1:27">
      <c r="D394" s="75"/>
      <c r="E394" s="75"/>
      <c r="J394" s="75"/>
      <c r="K394" s="75"/>
      <c r="L394" s="437"/>
      <c r="M394" s="437"/>
      <c r="N394" s="437"/>
      <c r="O394" s="437"/>
      <c r="P394" s="437"/>
      <c r="Q394" s="51">
        <v>1</v>
      </c>
      <c r="R394" s="115">
        <v>61700</v>
      </c>
      <c r="S394" s="115">
        <v>38300</v>
      </c>
      <c r="T394" s="85" t="s">
        <v>607</v>
      </c>
      <c r="V394" s="51">
        <v>1</v>
      </c>
      <c r="W394" s="248">
        <v>507714</v>
      </c>
      <c r="X394" s="248">
        <v>2044062</v>
      </c>
      <c r="Y394" s="245" t="s">
        <v>605</v>
      </c>
      <c r="Z394" s="258" t="s">
        <v>36</v>
      </c>
      <c r="AA394" s="248"/>
    </row>
    <row r="395" spans="1:27">
      <c r="D395" s="75"/>
      <c r="E395" s="75"/>
      <c r="J395" s="75"/>
      <c r="K395" s="75"/>
      <c r="L395" s="437"/>
      <c r="M395" s="437"/>
      <c r="N395" s="437"/>
      <c r="O395" s="437"/>
      <c r="P395" s="437"/>
      <c r="Q395" s="51">
        <v>1</v>
      </c>
      <c r="R395" s="115">
        <v>61700</v>
      </c>
      <c r="S395" s="115">
        <v>38300</v>
      </c>
      <c r="T395" s="85" t="s">
        <v>607</v>
      </c>
      <c r="V395" s="51">
        <v>1</v>
      </c>
      <c r="W395" s="248">
        <v>507821</v>
      </c>
      <c r="X395" s="248">
        <v>2044062</v>
      </c>
      <c r="Y395" s="245" t="s">
        <v>605</v>
      </c>
      <c r="Z395" s="258" t="s">
        <v>36</v>
      </c>
      <c r="AA395" s="248"/>
    </row>
    <row r="396" spans="1:27">
      <c r="D396" s="75"/>
      <c r="E396" s="75"/>
      <c r="J396" s="75"/>
      <c r="K396" s="75"/>
      <c r="L396" s="437"/>
      <c r="M396" s="437"/>
      <c r="N396" s="437"/>
      <c r="O396" s="437"/>
      <c r="P396" s="437"/>
      <c r="Q396" s="51">
        <v>1</v>
      </c>
      <c r="R396" s="115">
        <v>61700</v>
      </c>
      <c r="S396" s="115">
        <v>38300</v>
      </c>
      <c r="T396" s="85" t="s">
        <v>607</v>
      </c>
      <c r="V396" s="51">
        <v>1</v>
      </c>
      <c r="W396" s="248">
        <v>507485</v>
      </c>
      <c r="X396" s="248">
        <v>2043005</v>
      </c>
      <c r="Y396" s="245" t="s">
        <v>605</v>
      </c>
      <c r="Z396" s="258"/>
      <c r="AA396" s="258" t="s">
        <v>36</v>
      </c>
    </row>
    <row r="397" spans="1:27">
      <c r="D397" s="75"/>
      <c r="E397" s="75"/>
      <c r="J397" s="75"/>
      <c r="K397" s="75"/>
      <c r="L397" s="437"/>
      <c r="M397" s="437"/>
      <c r="N397" s="437"/>
      <c r="O397" s="437"/>
      <c r="P397" s="437"/>
      <c r="Q397" s="51">
        <v>1</v>
      </c>
      <c r="R397" s="115">
        <v>61700</v>
      </c>
      <c r="S397" s="115">
        <v>38300</v>
      </c>
      <c r="T397" s="85" t="s">
        <v>607</v>
      </c>
      <c r="V397" s="51">
        <v>1</v>
      </c>
      <c r="W397" s="248">
        <v>507490</v>
      </c>
      <c r="X397" s="248">
        <v>2042984</v>
      </c>
      <c r="Y397" s="245" t="s">
        <v>605</v>
      </c>
      <c r="Z397" s="258" t="s">
        <v>36</v>
      </c>
      <c r="AA397" s="248"/>
    </row>
    <row r="398" spans="1:27">
      <c r="D398" s="75"/>
      <c r="E398" s="75"/>
      <c r="J398" s="75"/>
      <c r="K398" s="75"/>
      <c r="L398" s="437"/>
      <c r="M398" s="437"/>
      <c r="N398" s="437"/>
      <c r="O398" s="437"/>
      <c r="P398" s="437"/>
      <c r="Q398" s="51">
        <v>1</v>
      </c>
      <c r="R398" s="115">
        <v>61700</v>
      </c>
      <c r="S398" s="115">
        <v>38300</v>
      </c>
      <c r="T398" s="53" t="s">
        <v>608</v>
      </c>
      <c r="V398" s="51">
        <v>1</v>
      </c>
      <c r="W398" s="245">
        <v>506200</v>
      </c>
      <c r="X398" s="245">
        <v>2044317</v>
      </c>
      <c r="Y398" s="245" t="s">
        <v>605</v>
      </c>
      <c r="Z398" s="258" t="s">
        <v>36</v>
      </c>
      <c r="AA398" s="245"/>
    </row>
    <row r="399" spans="1:27">
      <c r="D399" s="75"/>
      <c r="E399" s="75"/>
      <c r="J399" s="75"/>
      <c r="K399" s="75"/>
      <c r="L399" s="437"/>
      <c r="M399" s="437"/>
      <c r="N399" s="437"/>
      <c r="O399" s="437"/>
      <c r="P399" s="437"/>
      <c r="Q399" s="51">
        <v>1</v>
      </c>
      <c r="R399" s="115">
        <v>61700</v>
      </c>
      <c r="S399" s="115">
        <v>38300</v>
      </c>
      <c r="T399" s="53" t="s">
        <v>608</v>
      </c>
      <c r="V399" s="51">
        <v>1</v>
      </c>
      <c r="W399" s="245">
        <v>506237</v>
      </c>
      <c r="X399" s="245">
        <v>2044310</v>
      </c>
      <c r="Y399" s="245" t="s">
        <v>605</v>
      </c>
      <c r="Z399" s="258" t="s">
        <v>36</v>
      </c>
      <c r="AA399" s="245"/>
    </row>
    <row r="400" spans="1:27">
      <c r="D400" s="75"/>
      <c r="E400" s="75"/>
      <c r="J400" s="75"/>
      <c r="K400" s="75"/>
      <c r="L400" s="437"/>
      <c r="M400" s="437"/>
      <c r="N400" s="437"/>
      <c r="O400" s="437"/>
      <c r="P400" s="437"/>
      <c r="Q400" s="51">
        <v>1</v>
      </c>
      <c r="R400" s="115">
        <v>61700</v>
      </c>
      <c r="S400" s="115">
        <v>38300</v>
      </c>
      <c r="T400" s="53" t="s">
        <v>608</v>
      </c>
      <c r="V400" s="51">
        <v>1</v>
      </c>
      <c r="W400" s="245">
        <v>506241</v>
      </c>
      <c r="X400" s="245">
        <v>2044283</v>
      </c>
      <c r="Y400" s="245" t="s">
        <v>605</v>
      </c>
      <c r="Z400" s="258" t="s">
        <v>36</v>
      </c>
      <c r="AA400" s="245"/>
    </row>
    <row r="401" spans="4:27">
      <c r="D401" s="75"/>
      <c r="E401" s="75"/>
      <c r="J401" s="75"/>
      <c r="K401" s="75"/>
      <c r="L401" s="437"/>
      <c r="M401" s="437"/>
      <c r="N401" s="437"/>
      <c r="O401" s="437"/>
      <c r="P401" s="437"/>
      <c r="Q401" s="51">
        <v>1</v>
      </c>
      <c r="R401" s="115">
        <v>61700</v>
      </c>
      <c r="S401" s="115">
        <v>38300</v>
      </c>
      <c r="T401" s="53" t="s">
        <v>608</v>
      </c>
      <c r="V401" s="51">
        <v>1</v>
      </c>
      <c r="W401" s="245">
        <v>506109</v>
      </c>
      <c r="X401" s="245">
        <v>2044330</v>
      </c>
      <c r="Y401" s="245" t="s">
        <v>605</v>
      </c>
      <c r="Z401" s="258" t="s">
        <v>36</v>
      </c>
      <c r="AA401" s="245"/>
    </row>
    <row r="402" spans="4:27">
      <c r="D402" s="75"/>
      <c r="E402" s="75"/>
      <c r="J402" s="75"/>
      <c r="K402" s="75"/>
      <c r="L402" s="437"/>
      <c r="M402" s="437"/>
      <c r="N402" s="437"/>
      <c r="O402" s="437"/>
      <c r="P402" s="437"/>
      <c r="Q402" s="51">
        <v>1</v>
      </c>
      <c r="R402" s="115">
        <v>61700</v>
      </c>
      <c r="S402" s="115">
        <v>38300</v>
      </c>
      <c r="T402" s="53" t="s">
        <v>608</v>
      </c>
      <c r="V402" s="51">
        <v>1</v>
      </c>
      <c r="W402" s="245">
        <v>506037</v>
      </c>
      <c r="X402" s="245">
        <v>2044414</v>
      </c>
      <c r="Y402" s="245" t="s">
        <v>605</v>
      </c>
      <c r="Z402" s="258" t="s">
        <v>36</v>
      </c>
      <c r="AA402" s="245"/>
    </row>
    <row r="403" spans="4:27">
      <c r="D403" s="75"/>
      <c r="E403" s="75"/>
      <c r="J403" s="75"/>
      <c r="K403" s="75"/>
      <c r="L403" s="437"/>
      <c r="M403" s="437"/>
      <c r="N403" s="437"/>
      <c r="O403" s="437"/>
      <c r="P403" s="437"/>
      <c r="Q403" s="51">
        <v>1</v>
      </c>
      <c r="R403" s="115">
        <v>61700</v>
      </c>
      <c r="S403" s="115">
        <v>38300</v>
      </c>
      <c r="T403" s="53" t="s">
        <v>608</v>
      </c>
      <c r="V403" s="51">
        <v>1</v>
      </c>
      <c r="W403" s="245">
        <v>506066</v>
      </c>
      <c r="X403" s="245">
        <v>2044378</v>
      </c>
      <c r="Y403" s="245" t="s">
        <v>605</v>
      </c>
      <c r="Z403" s="258" t="s">
        <v>36</v>
      </c>
      <c r="AA403" s="245"/>
    </row>
    <row r="404" spans="4:27">
      <c r="D404" s="214" t="s">
        <v>609</v>
      </c>
      <c r="E404" s="214" t="s">
        <v>609</v>
      </c>
      <c r="F404" s="85"/>
      <c r="G404" s="84">
        <v>3</v>
      </c>
      <c r="H404" s="84">
        <v>61700</v>
      </c>
      <c r="I404" s="85"/>
      <c r="J404" s="214"/>
      <c r="K404" s="214"/>
      <c r="L404" s="431"/>
      <c r="M404" s="431"/>
      <c r="N404" s="431"/>
      <c r="O404" s="431"/>
      <c r="P404" s="431"/>
      <c r="Q404" s="51">
        <v>1</v>
      </c>
      <c r="R404" s="115">
        <v>61700</v>
      </c>
      <c r="S404" s="115">
        <v>38300</v>
      </c>
      <c r="T404" s="53" t="s">
        <v>610</v>
      </c>
      <c r="V404" s="51">
        <v>1</v>
      </c>
      <c r="W404" s="245">
        <v>517134</v>
      </c>
      <c r="X404" s="245">
        <v>2058597</v>
      </c>
      <c r="Y404" s="245" t="s">
        <v>605</v>
      </c>
      <c r="Z404" s="258"/>
      <c r="AA404" s="258" t="s">
        <v>36</v>
      </c>
    </row>
    <row r="405" spans="4:27">
      <c r="D405" s="214"/>
      <c r="E405" s="214"/>
      <c r="F405" s="85"/>
      <c r="G405" s="84"/>
      <c r="H405" s="84"/>
      <c r="I405" s="85"/>
      <c r="J405" s="214"/>
      <c r="K405" s="214"/>
      <c r="L405" s="431"/>
      <c r="M405" s="431"/>
      <c r="N405" s="431"/>
      <c r="O405" s="431"/>
      <c r="P405" s="431"/>
      <c r="Q405" s="51">
        <v>1</v>
      </c>
      <c r="R405" s="115">
        <v>61700</v>
      </c>
      <c r="S405" s="115">
        <v>38300</v>
      </c>
      <c r="T405" s="53" t="s">
        <v>610</v>
      </c>
      <c r="V405" s="51">
        <v>1</v>
      </c>
      <c r="W405" s="245">
        <v>517298</v>
      </c>
      <c r="X405" s="245">
        <v>2057946</v>
      </c>
      <c r="Y405" s="245" t="s">
        <v>605</v>
      </c>
      <c r="Z405" s="258" t="s">
        <v>36</v>
      </c>
      <c r="AA405" s="245"/>
    </row>
    <row r="406" spans="4:27">
      <c r="D406" s="214"/>
      <c r="E406" s="214"/>
      <c r="F406" s="85"/>
      <c r="G406" s="84"/>
      <c r="H406" s="84"/>
      <c r="I406" s="85"/>
      <c r="J406" s="214"/>
      <c r="K406" s="214"/>
      <c r="L406" s="431"/>
      <c r="M406" s="431"/>
      <c r="N406" s="431"/>
      <c r="O406" s="431"/>
      <c r="P406" s="431"/>
      <c r="Q406" s="51">
        <v>1</v>
      </c>
      <c r="R406" s="115">
        <v>61700</v>
      </c>
      <c r="S406" s="115">
        <v>38300</v>
      </c>
      <c r="T406" s="53" t="s">
        <v>610</v>
      </c>
      <c r="V406" s="51">
        <v>1</v>
      </c>
      <c r="W406" s="245">
        <v>518223</v>
      </c>
      <c r="X406" s="245">
        <v>2057214</v>
      </c>
      <c r="Y406" s="245" t="s">
        <v>605</v>
      </c>
      <c r="Z406" s="258" t="s">
        <v>36</v>
      </c>
      <c r="AA406" s="245"/>
    </row>
    <row r="407" spans="4:27">
      <c r="D407" s="214" t="s">
        <v>611</v>
      </c>
      <c r="E407" s="214" t="s">
        <v>612</v>
      </c>
      <c r="F407" s="85"/>
      <c r="G407" s="84">
        <v>6</v>
      </c>
      <c r="H407" s="84">
        <v>61700</v>
      </c>
      <c r="I407" s="85"/>
      <c r="J407" s="214"/>
      <c r="K407" s="214"/>
      <c r="L407" s="431"/>
      <c r="M407" s="431"/>
      <c r="N407" s="431"/>
      <c r="O407" s="431"/>
      <c r="P407" s="431"/>
      <c r="Q407" s="51">
        <v>1</v>
      </c>
      <c r="R407" s="115">
        <v>61700</v>
      </c>
      <c r="S407" s="115">
        <v>38300</v>
      </c>
      <c r="T407" s="53" t="s">
        <v>613</v>
      </c>
      <c r="V407" s="51">
        <v>1</v>
      </c>
      <c r="W407" s="251">
        <v>488431</v>
      </c>
      <c r="X407" s="251">
        <v>2041106</v>
      </c>
      <c r="Y407" s="245" t="s">
        <v>614</v>
      </c>
      <c r="Z407" s="258"/>
      <c r="AA407" s="258" t="s">
        <v>36</v>
      </c>
    </row>
    <row r="408" spans="4:27">
      <c r="D408" s="75"/>
      <c r="E408" s="75"/>
      <c r="J408" s="75"/>
      <c r="K408" s="75"/>
      <c r="L408" s="437"/>
      <c r="M408" s="437"/>
      <c r="N408" s="437"/>
      <c r="O408" s="437"/>
      <c r="P408" s="437"/>
      <c r="Q408" s="51">
        <v>1</v>
      </c>
      <c r="R408" s="115">
        <v>61700</v>
      </c>
      <c r="S408" s="115">
        <v>38300</v>
      </c>
      <c r="T408" s="53" t="s">
        <v>613</v>
      </c>
      <c r="V408" s="51">
        <v>1</v>
      </c>
      <c r="W408" s="251">
        <v>488349</v>
      </c>
      <c r="X408" s="251">
        <v>2041157</v>
      </c>
      <c r="Y408" s="245" t="s">
        <v>614</v>
      </c>
      <c r="Z408" s="258"/>
      <c r="AA408" s="258" t="s">
        <v>36</v>
      </c>
    </row>
    <row r="409" spans="4:27">
      <c r="D409" s="75"/>
      <c r="E409" s="75"/>
      <c r="J409" s="75"/>
      <c r="K409" s="75"/>
      <c r="L409" s="437"/>
      <c r="M409" s="437"/>
      <c r="N409" s="437"/>
      <c r="O409" s="437"/>
      <c r="P409" s="437"/>
      <c r="Q409" s="51">
        <v>1</v>
      </c>
      <c r="R409" s="115">
        <v>61700</v>
      </c>
      <c r="S409" s="115">
        <v>38300</v>
      </c>
      <c r="T409" s="53" t="s">
        <v>613</v>
      </c>
      <c r="V409" s="51">
        <v>1</v>
      </c>
      <c r="W409" s="251">
        <v>488208</v>
      </c>
      <c r="X409" s="251">
        <v>2040424</v>
      </c>
      <c r="Y409" s="245" t="s">
        <v>614</v>
      </c>
      <c r="Z409" s="258"/>
      <c r="AA409" s="258" t="s">
        <v>36</v>
      </c>
    </row>
    <row r="410" spans="4:27">
      <c r="D410" s="75"/>
      <c r="E410" s="75"/>
      <c r="J410" s="75"/>
      <c r="K410" s="75"/>
      <c r="L410" s="437"/>
      <c r="M410" s="437"/>
      <c r="N410" s="437"/>
      <c r="O410" s="437"/>
      <c r="P410" s="437"/>
      <c r="Q410" s="51">
        <v>1</v>
      </c>
      <c r="R410" s="115">
        <v>61700</v>
      </c>
      <c r="S410" s="115">
        <v>38300</v>
      </c>
      <c r="T410" s="53" t="s">
        <v>613</v>
      </c>
      <c r="V410" s="51">
        <v>1</v>
      </c>
      <c r="W410" s="251">
        <v>487629</v>
      </c>
      <c r="X410" s="251">
        <v>2040724</v>
      </c>
      <c r="Y410" s="245" t="s">
        <v>614</v>
      </c>
      <c r="Z410" s="258"/>
      <c r="AA410" s="258" t="s">
        <v>36</v>
      </c>
    </row>
    <row r="411" spans="4:27">
      <c r="D411" s="75"/>
      <c r="E411" s="75"/>
      <c r="J411" s="75"/>
      <c r="K411" s="75"/>
      <c r="L411" s="437"/>
      <c r="M411" s="437"/>
      <c r="N411" s="437"/>
      <c r="O411" s="437"/>
      <c r="P411" s="437"/>
      <c r="Q411" s="51">
        <v>1</v>
      </c>
      <c r="R411" s="115">
        <v>61700</v>
      </c>
      <c r="S411" s="115">
        <v>38300</v>
      </c>
      <c r="T411" s="53" t="s">
        <v>613</v>
      </c>
      <c r="V411" s="51">
        <v>1</v>
      </c>
      <c r="W411" s="251">
        <v>488399</v>
      </c>
      <c r="X411" s="251">
        <v>2041152</v>
      </c>
      <c r="Y411" s="245" t="s">
        <v>614</v>
      </c>
      <c r="Z411" s="258"/>
      <c r="AA411" s="258" t="s">
        <v>36</v>
      </c>
    </row>
    <row r="412" spans="4:27">
      <c r="D412" s="75"/>
      <c r="E412" s="75"/>
      <c r="J412" s="75"/>
      <c r="K412" s="75"/>
      <c r="L412" s="437"/>
      <c r="M412" s="437"/>
      <c r="N412" s="437"/>
      <c r="O412" s="437"/>
      <c r="P412" s="437"/>
      <c r="Q412" s="51">
        <v>1</v>
      </c>
      <c r="R412" s="115">
        <v>61700</v>
      </c>
      <c r="S412" s="115">
        <v>38300</v>
      </c>
      <c r="T412" s="53" t="s">
        <v>613</v>
      </c>
      <c r="V412" s="51">
        <v>1</v>
      </c>
      <c r="W412" s="251">
        <v>487872</v>
      </c>
      <c r="X412" s="251">
        <v>2040429</v>
      </c>
      <c r="Y412" s="245" t="s">
        <v>614</v>
      </c>
      <c r="Z412" s="258"/>
      <c r="AA412" s="258" t="s">
        <v>36</v>
      </c>
    </row>
    <row r="413" spans="4:27">
      <c r="D413" s="75"/>
      <c r="E413" s="214" t="s">
        <v>615</v>
      </c>
      <c r="F413" s="85"/>
      <c r="G413" s="84">
        <v>4</v>
      </c>
      <c r="H413" s="84">
        <v>61700</v>
      </c>
      <c r="I413" s="85"/>
      <c r="J413" s="214"/>
      <c r="K413" s="214"/>
      <c r="L413" s="431"/>
      <c r="M413" s="431"/>
      <c r="N413" s="431"/>
      <c r="O413" s="431"/>
      <c r="P413" s="431"/>
      <c r="Q413" s="51">
        <v>1</v>
      </c>
      <c r="R413" s="115">
        <v>61700</v>
      </c>
      <c r="S413" s="115">
        <v>38300</v>
      </c>
      <c r="T413" s="53" t="s">
        <v>616</v>
      </c>
      <c r="V413" s="51">
        <v>1</v>
      </c>
      <c r="W413" s="251">
        <v>487979</v>
      </c>
      <c r="X413" s="251">
        <v>2042443</v>
      </c>
      <c r="Y413" s="245" t="s">
        <v>614</v>
      </c>
      <c r="Z413" s="258" t="s">
        <v>36</v>
      </c>
      <c r="AA413" s="258"/>
    </row>
    <row r="414" spans="4:27">
      <c r="D414" s="75"/>
      <c r="E414" s="75"/>
      <c r="J414" s="75"/>
      <c r="K414" s="75"/>
      <c r="L414" s="437"/>
      <c r="M414" s="437"/>
      <c r="N414" s="437"/>
      <c r="O414" s="437"/>
      <c r="P414" s="437"/>
      <c r="Q414" s="51">
        <v>1</v>
      </c>
      <c r="R414" s="115">
        <v>61700</v>
      </c>
      <c r="S414" s="115">
        <v>38300</v>
      </c>
      <c r="T414" s="53" t="s">
        <v>616</v>
      </c>
      <c r="V414" s="51">
        <v>1</v>
      </c>
      <c r="W414" s="251">
        <v>488073</v>
      </c>
      <c r="X414" s="251">
        <v>2042172</v>
      </c>
      <c r="Y414" s="245" t="s">
        <v>614</v>
      </c>
      <c r="Z414" s="258" t="s">
        <v>36</v>
      </c>
      <c r="AA414" s="251"/>
    </row>
    <row r="415" spans="4:27">
      <c r="D415" s="75"/>
      <c r="E415" s="75"/>
      <c r="J415" s="75"/>
      <c r="K415" s="75"/>
      <c r="L415" s="437"/>
      <c r="M415" s="437"/>
      <c r="N415" s="437"/>
      <c r="O415" s="437"/>
      <c r="P415" s="437"/>
      <c r="Q415" s="51">
        <v>1</v>
      </c>
      <c r="R415" s="115">
        <v>61700</v>
      </c>
      <c r="S415" s="115">
        <v>38300</v>
      </c>
      <c r="T415" s="53" t="s">
        <v>617</v>
      </c>
      <c r="V415" s="51">
        <v>1</v>
      </c>
      <c r="W415" s="251">
        <v>488599</v>
      </c>
      <c r="X415" s="251">
        <v>2042297</v>
      </c>
      <c r="Y415" s="245" t="s">
        <v>614</v>
      </c>
      <c r="Z415" s="258"/>
      <c r="AA415" s="258" t="s">
        <v>36</v>
      </c>
    </row>
    <row r="416" spans="4:27">
      <c r="D416" s="75"/>
      <c r="E416" s="75"/>
      <c r="J416" s="75"/>
      <c r="K416" s="75"/>
      <c r="L416" s="437"/>
      <c r="M416" s="437"/>
      <c r="N416" s="437"/>
      <c r="O416" s="437"/>
      <c r="P416" s="437"/>
      <c r="Q416" s="51">
        <v>1</v>
      </c>
      <c r="R416" s="115">
        <v>61700</v>
      </c>
      <c r="S416" s="115">
        <v>38300</v>
      </c>
      <c r="T416" s="53" t="s">
        <v>617</v>
      </c>
      <c r="V416" s="51">
        <v>1</v>
      </c>
      <c r="W416" s="251">
        <v>488767</v>
      </c>
      <c r="X416" s="251">
        <v>2042750</v>
      </c>
      <c r="Y416" s="245" t="s">
        <v>614</v>
      </c>
      <c r="Z416" s="258" t="s">
        <v>36</v>
      </c>
      <c r="AA416" s="258"/>
    </row>
    <row r="417" spans="4:30">
      <c r="D417" s="75" t="s">
        <v>618</v>
      </c>
      <c r="E417" s="75" t="s">
        <v>619</v>
      </c>
      <c r="G417" s="51">
        <v>15</v>
      </c>
      <c r="H417" s="51">
        <v>61700</v>
      </c>
      <c r="J417" s="358"/>
      <c r="K417" s="215" t="s">
        <v>619</v>
      </c>
      <c r="L417" s="253">
        <v>15</v>
      </c>
      <c r="M417" s="253"/>
      <c r="N417" s="253"/>
      <c r="O417" s="253"/>
      <c r="P417" s="253"/>
      <c r="Q417" s="254">
        <v>0</v>
      </c>
      <c r="R417" s="254"/>
      <c r="S417" s="254"/>
      <c r="T417" s="255"/>
      <c r="U417" s="256"/>
      <c r="V417" s="254">
        <v>0</v>
      </c>
      <c r="W417" s="257"/>
      <c r="X417" s="257"/>
      <c r="Y417" s="257"/>
      <c r="Z417" s="257"/>
      <c r="AA417" s="257"/>
      <c r="AB417" s="422" t="s">
        <v>620</v>
      </c>
      <c r="AC417" s="422"/>
      <c r="AD417" s="422"/>
    </row>
    <row r="418" spans="4:30">
      <c r="D418" s="75"/>
      <c r="E418" s="214" t="s">
        <v>621</v>
      </c>
      <c r="F418" s="85"/>
      <c r="G418" s="84">
        <v>4</v>
      </c>
      <c r="H418" s="84">
        <v>61700</v>
      </c>
      <c r="I418" s="85"/>
      <c r="J418" s="214"/>
      <c r="K418" s="214"/>
      <c r="L418" s="431">
        <v>0</v>
      </c>
      <c r="M418" s="431">
        <v>0</v>
      </c>
      <c r="N418" s="431">
        <v>0</v>
      </c>
      <c r="O418" s="431">
        <v>0</v>
      </c>
      <c r="P418" s="431"/>
      <c r="Q418" s="51">
        <v>1</v>
      </c>
      <c r="R418" s="115">
        <v>61700</v>
      </c>
      <c r="S418" s="115">
        <v>38300</v>
      </c>
      <c r="T418" s="53" t="s">
        <v>622</v>
      </c>
      <c r="V418" s="51">
        <v>1</v>
      </c>
      <c r="W418" s="245">
        <v>498778</v>
      </c>
      <c r="X418" s="245">
        <v>2037945</v>
      </c>
      <c r="Y418" s="245" t="s">
        <v>614</v>
      </c>
      <c r="Z418" s="258"/>
      <c r="AA418" s="258" t="s">
        <v>36</v>
      </c>
      <c r="AB418" s="422"/>
      <c r="AC418" s="422"/>
      <c r="AD418" s="422"/>
    </row>
    <row r="419" spans="4:30">
      <c r="D419" s="75"/>
      <c r="E419" s="214"/>
      <c r="F419" s="85"/>
      <c r="G419" s="84"/>
      <c r="H419" s="84"/>
      <c r="I419" s="85"/>
      <c r="J419" s="214"/>
      <c r="K419" s="214"/>
      <c r="L419" s="431"/>
      <c r="M419" s="431"/>
      <c r="N419" s="431"/>
      <c r="O419" s="431"/>
      <c r="P419" s="431"/>
      <c r="Q419" s="51">
        <v>1</v>
      </c>
      <c r="R419" s="115">
        <v>61700</v>
      </c>
      <c r="S419" s="115">
        <v>38300</v>
      </c>
      <c r="T419" s="53" t="s">
        <v>622</v>
      </c>
      <c r="V419" s="51">
        <v>1</v>
      </c>
      <c r="W419" s="245">
        <v>499464</v>
      </c>
      <c r="X419" s="245">
        <v>2037968</v>
      </c>
      <c r="Y419" s="245" t="s">
        <v>614</v>
      </c>
      <c r="Z419" s="258"/>
      <c r="AA419" s="258" t="s">
        <v>36</v>
      </c>
      <c r="AB419" s="422"/>
      <c r="AC419" s="422"/>
      <c r="AD419" s="422"/>
    </row>
    <row r="420" spans="4:30">
      <c r="D420" s="75"/>
      <c r="E420" s="214"/>
      <c r="F420" s="85"/>
      <c r="G420" s="84"/>
      <c r="H420" s="84"/>
      <c r="I420" s="85"/>
      <c r="J420" s="214"/>
      <c r="K420" s="214"/>
      <c r="L420" s="431"/>
      <c r="M420" s="431"/>
      <c r="N420" s="431"/>
      <c r="O420" s="431"/>
      <c r="P420" s="431"/>
      <c r="Q420" s="51">
        <v>1</v>
      </c>
      <c r="R420" s="115">
        <v>61700</v>
      </c>
      <c r="S420" s="115">
        <v>38300</v>
      </c>
      <c r="T420" s="53" t="s">
        <v>623</v>
      </c>
      <c r="V420" s="51">
        <v>1</v>
      </c>
      <c r="W420" s="245">
        <v>496184</v>
      </c>
      <c r="X420" s="245">
        <v>2036261</v>
      </c>
      <c r="Y420" s="245" t="s">
        <v>614</v>
      </c>
      <c r="Z420" s="258" t="s">
        <v>36</v>
      </c>
      <c r="AA420" s="245"/>
      <c r="AB420" s="422"/>
      <c r="AC420" s="422"/>
      <c r="AD420" s="422"/>
    </row>
    <row r="421" spans="4:30">
      <c r="D421" s="75"/>
      <c r="E421" s="214"/>
      <c r="F421" s="85"/>
      <c r="G421" s="84"/>
      <c r="H421" s="84"/>
      <c r="I421" s="85"/>
      <c r="J421" s="214"/>
      <c r="K421" s="214"/>
      <c r="L421" s="431"/>
      <c r="M421" s="431"/>
      <c r="N421" s="431"/>
      <c r="O421" s="431"/>
      <c r="P421" s="431"/>
      <c r="Q421" s="51">
        <v>1</v>
      </c>
      <c r="R421" s="115">
        <v>61700</v>
      </c>
      <c r="S421" s="115">
        <v>38300</v>
      </c>
      <c r="T421" s="53" t="s">
        <v>623</v>
      </c>
      <c r="V421" s="51">
        <v>1</v>
      </c>
      <c r="W421" s="245">
        <v>496182</v>
      </c>
      <c r="X421" s="245">
        <v>2036431</v>
      </c>
      <c r="Y421" s="245" t="s">
        <v>614</v>
      </c>
      <c r="Z421" s="258" t="s">
        <v>36</v>
      </c>
      <c r="AA421" s="245"/>
      <c r="AB421" s="422"/>
      <c r="AC421" s="422"/>
      <c r="AD421" s="422"/>
    </row>
    <row r="422" spans="4:30">
      <c r="D422" s="75"/>
      <c r="E422" s="214" t="s">
        <v>624</v>
      </c>
      <c r="F422" s="85"/>
      <c r="G422" s="84">
        <v>4</v>
      </c>
      <c r="H422" s="84">
        <v>61700</v>
      </c>
      <c r="I422" s="85"/>
      <c r="J422" s="214"/>
      <c r="K422" s="214"/>
      <c r="L422" s="431">
        <v>0</v>
      </c>
      <c r="M422" s="431">
        <v>0</v>
      </c>
      <c r="N422" s="431">
        <v>0</v>
      </c>
      <c r="O422" s="431">
        <v>0</v>
      </c>
      <c r="P422" s="431"/>
      <c r="Q422" s="51">
        <v>1</v>
      </c>
      <c r="R422" s="115">
        <v>61700</v>
      </c>
      <c r="S422" s="115">
        <v>38300</v>
      </c>
      <c r="T422" s="53" t="s">
        <v>625</v>
      </c>
      <c r="V422" s="51">
        <v>1</v>
      </c>
      <c r="W422" s="245">
        <v>499120</v>
      </c>
      <c r="X422" s="245">
        <v>2034496</v>
      </c>
      <c r="Y422" s="245" t="s">
        <v>614</v>
      </c>
      <c r="Z422" s="258" t="s">
        <v>36</v>
      </c>
      <c r="AA422" s="245"/>
      <c r="AB422" s="422"/>
      <c r="AC422" s="422"/>
      <c r="AD422" s="422"/>
    </row>
    <row r="423" spans="4:30">
      <c r="D423" s="75"/>
      <c r="E423" s="214"/>
      <c r="F423" s="85"/>
      <c r="G423" s="84"/>
      <c r="H423" s="84"/>
      <c r="I423" s="85"/>
      <c r="J423" s="214"/>
      <c r="K423" s="214"/>
      <c r="L423" s="431"/>
      <c r="M423" s="431"/>
      <c r="N423" s="431"/>
      <c r="O423" s="431"/>
      <c r="P423" s="431"/>
      <c r="Q423" s="51">
        <v>1</v>
      </c>
      <c r="R423" s="115">
        <v>61700</v>
      </c>
      <c r="S423" s="115">
        <v>38300</v>
      </c>
      <c r="T423" s="53" t="s">
        <v>625</v>
      </c>
      <c r="V423" s="51">
        <v>1</v>
      </c>
      <c r="W423" s="245">
        <v>499596</v>
      </c>
      <c r="X423" s="245">
        <v>2034423</v>
      </c>
      <c r="Y423" s="245" t="s">
        <v>614</v>
      </c>
      <c r="Z423" s="258" t="s">
        <v>36</v>
      </c>
      <c r="AA423" s="245"/>
      <c r="AB423" s="422"/>
      <c r="AC423" s="422"/>
      <c r="AD423" s="422"/>
    </row>
    <row r="424" spans="4:30">
      <c r="D424" s="75"/>
      <c r="E424" s="214"/>
      <c r="F424" s="85"/>
      <c r="G424" s="84"/>
      <c r="H424" s="84"/>
      <c r="I424" s="85"/>
      <c r="J424" s="214"/>
      <c r="K424" s="214"/>
      <c r="L424" s="431"/>
      <c r="M424" s="431"/>
      <c r="N424" s="431"/>
      <c r="O424" s="431"/>
      <c r="P424" s="431"/>
      <c r="Q424" s="51">
        <v>1</v>
      </c>
      <c r="R424" s="115">
        <v>61700</v>
      </c>
      <c r="S424" s="115">
        <v>38300</v>
      </c>
      <c r="T424" s="53" t="s">
        <v>625</v>
      </c>
      <c r="V424" s="51">
        <v>1</v>
      </c>
      <c r="W424" s="245">
        <v>505684</v>
      </c>
      <c r="X424" s="245">
        <v>2034231</v>
      </c>
      <c r="Y424" s="245" t="s">
        <v>614</v>
      </c>
      <c r="Z424" s="258" t="s">
        <v>36</v>
      </c>
      <c r="AA424" s="245"/>
      <c r="AB424" s="422"/>
      <c r="AC424" s="422"/>
      <c r="AD424" s="422"/>
    </row>
    <row r="425" spans="4:30">
      <c r="D425" s="75"/>
      <c r="E425" s="214"/>
      <c r="F425" s="85"/>
      <c r="G425" s="84"/>
      <c r="H425" s="84"/>
      <c r="I425" s="85"/>
      <c r="J425" s="214"/>
      <c r="K425" s="214"/>
      <c r="L425" s="431"/>
      <c r="M425" s="431"/>
      <c r="N425" s="431"/>
      <c r="O425" s="431"/>
      <c r="P425" s="431"/>
      <c r="Q425" s="51">
        <v>1</v>
      </c>
      <c r="R425" s="115">
        <v>61700</v>
      </c>
      <c r="S425" s="115">
        <v>38300</v>
      </c>
      <c r="T425" s="53" t="s">
        <v>625</v>
      </c>
      <c r="V425" s="51">
        <v>1</v>
      </c>
      <c r="W425" s="245">
        <v>506158</v>
      </c>
      <c r="X425" s="245">
        <v>2034578</v>
      </c>
      <c r="Y425" s="245" t="s">
        <v>614</v>
      </c>
      <c r="Z425" s="258" t="s">
        <v>36</v>
      </c>
      <c r="AA425" s="245"/>
      <c r="AB425" s="422"/>
      <c r="AC425" s="422"/>
      <c r="AD425" s="422"/>
    </row>
    <row r="426" spans="4:30">
      <c r="D426" s="75"/>
      <c r="E426" s="214" t="s">
        <v>626</v>
      </c>
      <c r="F426" s="85"/>
      <c r="G426" s="84">
        <v>4</v>
      </c>
      <c r="H426" s="84">
        <v>61700</v>
      </c>
      <c r="I426" s="85"/>
      <c r="J426" s="214"/>
      <c r="K426" s="214"/>
      <c r="L426" s="431">
        <v>0</v>
      </c>
      <c r="M426" s="431">
        <v>0</v>
      </c>
      <c r="N426" s="431">
        <v>0</v>
      </c>
      <c r="O426" s="431">
        <v>0</v>
      </c>
      <c r="P426" s="431"/>
      <c r="Q426" s="51">
        <v>1</v>
      </c>
      <c r="R426" s="115">
        <v>61700</v>
      </c>
      <c r="S426" s="115">
        <v>38300</v>
      </c>
      <c r="T426" s="53" t="s">
        <v>627</v>
      </c>
      <c r="V426" s="51">
        <v>1</v>
      </c>
      <c r="W426" s="245">
        <v>519497</v>
      </c>
      <c r="X426" s="245">
        <v>2041825</v>
      </c>
      <c r="Y426" s="245" t="s">
        <v>614</v>
      </c>
      <c r="Z426" s="258" t="s">
        <v>36</v>
      </c>
      <c r="AA426" s="245"/>
    </row>
    <row r="427" spans="4:30">
      <c r="D427" s="75"/>
      <c r="E427" s="214"/>
      <c r="F427" s="85"/>
      <c r="G427" s="84"/>
      <c r="H427" s="84"/>
      <c r="I427" s="85"/>
      <c r="J427" s="214"/>
      <c r="K427" s="214"/>
      <c r="L427" s="431"/>
      <c r="M427" s="431"/>
      <c r="N427" s="431"/>
      <c r="O427" s="431"/>
      <c r="P427" s="431"/>
      <c r="Q427" s="51">
        <v>1</v>
      </c>
      <c r="R427" s="115">
        <v>61700</v>
      </c>
      <c r="S427" s="115">
        <v>38300</v>
      </c>
      <c r="T427" s="53" t="s">
        <v>627</v>
      </c>
      <c r="V427" s="51">
        <v>1</v>
      </c>
      <c r="W427" s="245">
        <v>518635</v>
      </c>
      <c r="X427" s="245">
        <v>2041717</v>
      </c>
      <c r="Y427" s="245" t="s">
        <v>614</v>
      </c>
      <c r="Z427" s="258"/>
      <c r="AA427" s="258" t="s">
        <v>36</v>
      </c>
    </row>
    <row r="428" spans="4:30">
      <c r="D428" s="75"/>
      <c r="E428" s="214"/>
      <c r="F428" s="85"/>
      <c r="G428" s="84"/>
      <c r="H428" s="84"/>
      <c r="I428" s="85"/>
      <c r="J428" s="214"/>
      <c r="K428" s="214"/>
      <c r="L428" s="431"/>
      <c r="M428" s="431"/>
      <c r="N428" s="431"/>
      <c r="O428" s="431"/>
      <c r="P428" s="431"/>
      <c r="Q428" s="51">
        <v>1</v>
      </c>
      <c r="R428" s="115">
        <v>61700</v>
      </c>
      <c r="S428" s="115">
        <v>38300</v>
      </c>
      <c r="T428" s="53" t="s">
        <v>627</v>
      </c>
      <c r="V428" s="51">
        <v>1</v>
      </c>
      <c r="W428" s="245">
        <v>518697</v>
      </c>
      <c r="X428" s="245">
        <v>2042306</v>
      </c>
      <c r="Y428" s="245" t="s">
        <v>614</v>
      </c>
      <c r="Z428" s="258" t="s">
        <v>36</v>
      </c>
      <c r="AA428" s="245"/>
    </row>
    <row r="429" spans="4:30">
      <c r="D429" s="75"/>
      <c r="E429" s="214"/>
      <c r="F429" s="85"/>
      <c r="G429" s="84"/>
      <c r="H429" s="84"/>
      <c r="I429" s="85"/>
      <c r="J429" s="214"/>
      <c r="K429" s="214"/>
      <c r="L429" s="431"/>
      <c r="M429" s="431"/>
      <c r="N429" s="431"/>
      <c r="O429" s="431"/>
      <c r="P429" s="431"/>
      <c r="Q429" s="51">
        <v>1</v>
      </c>
      <c r="R429" s="115">
        <v>61700</v>
      </c>
      <c r="S429" s="115">
        <v>38300</v>
      </c>
      <c r="T429" s="53" t="s">
        <v>627</v>
      </c>
      <c r="V429" s="51">
        <v>1</v>
      </c>
      <c r="W429" s="245">
        <v>518609</v>
      </c>
      <c r="X429" s="245">
        <v>2041958</v>
      </c>
      <c r="Y429" s="245" t="s">
        <v>614</v>
      </c>
      <c r="Z429" s="258" t="s">
        <v>36</v>
      </c>
      <c r="AA429" s="245"/>
    </row>
    <row r="430" spans="4:30">
      <c r="D430" s="75"/>
      <c r="E430" s="214"/>
      <c r="F430" s="85"/>
      <c r="G430" s="84"/>
      <c r="H430" s="84"/>
      <c r="I430" s="85"/>
      <c r="J430" s="214"/>
      <c r="K430" s="215" t="s">
        <v>628</v>
      </c>
      <c r="L430" s="235"/>
      <c r="M430" s="235">
        <v>15</v>
      </c>
      <c r="N430" s="235">
        <v>15</v>
      </c>
      <c r="O430" s="235">
        <v>0</v>
      </c>
      <c r="P430" s="235"/>
      <c r="Q430" s="103">
        <v>1</v>
      </c>
      <c r="R430" s="96">
        <v>61700</v>
      </c>
      <c r="S430" s="96">
        <v>38300</v>
      </c>
      <c r="T430" s="438" t="s">
        <v>629</v>
      </c>
      <c r="U430" s="103">
        <v>1</v>
      </c>
      <c r="V430" s="103">
        <v>1</v>
      </c>
      <c r="W430" s="245">
        <v>521692</v>
      </c>
      <c r="X430" s="245">
        <v>2042601</v>
      </c>
      <c r="Y430" s="245" t="s">
        <v>614</v>
      </c>
      <c r="Z430" s="245"/>
      <c r="AA430" s="258" t="s">
        <v>36</v>
      </c>
      <c r="AB430" s="53" t="s">
        <v>630</v>
      </c>
    </row>
    <row r="431" spans="4:30">
      <c r="D431" s="75"/>
      <c r="E431" s="75"/>
      <c r="J431" s="75"/>
      <c r="K431" s="215"/>
      <c r="L431" s="235"/>
      <c r="M431" s="235"/>
      <c r="N431" s="235"/>
      <c r="O431" s="235"/>
      <c r="P431" s="235"/>
      <c r="Q431" s="103">
        <v>1</v>
      </c>
      <c r="R431" s="96">
        <v>61700</v>
      </c>
      <c r="S431" s="96">
        <v>38300</v>
      </c>
      <c r="T431" s="438" t="s">
        <v>629</v>
      </c>
      <c r="U431" s="103">
        <v>1</v>
      </c>
      <c r="V431" s="103">
        <v>1</v>
      </c>
      <c r="W431" s="245">
        <v>522079</v>
      </c>
      <c r="X431" s="245">
        <v>2042680</v>
      </c>
      <c r="Y431" s="245" t="s">
        <v>614</v>
      </c>
      <c r="Z431" s="245"/>
      <c r="AA431" s="258" t="s">
        <v>36</v>
      </c>
    </row>
    <row r="432" spans="4:30">
      <c r="D432" s="75"/>
      <c r="E432" s="75"/>
      <c r="J432" s="75"/>
      <c r="K432" s="215"/>
      <c r="L432" s="235"/>
      <c r="M432" s="235"/>
      <c r="N432" s="235"/>
      <c r="O432" s="235"/>
      <c r="P432" s="235"/>
      <c r="Q432" s="103">
        <v>1</v>
      </c>
      <c r="R432" s="96">
        <v>61700</v>
      </c>
      <c r="S432" s="96">
        <v>38300</v>
      </c>
      <c r="T432" s="438" t="s">
        <v>629</v>
      </c>
      <c r="U432" s="103">
        <v>1</v>
      </c>
      <c r="V432" s="103">
        <v>1</v>
      </c>
      <c r="W432" s="245">
        <v>522133</v>
      </c>
      <c r="X432" s="245">
        <v>2042620</v>
      </c>
      <c r="Y432" s="245" t="s">
        <v>614</v>
      </c>
      <c r="Z432" s="245"/>
      <c r="AA432" s="258" t="s">
        <v>36</v>
      </c>
    </row>
    <row r="433" spans="4:27">
      <c r="D433" s="75"/>
      <c r="E433" s="75"/>
      <c r="J433" s="75"/>
      <c r="K433" s="215"/>
      <c r="L433" s="235"/>
      <c r="M433" s="235"/>
      <c r="N433" s="235"/>
      <c r="O433" s="235"/>
      <c r="P433" s="235"/>
      <c r="Q433" s="103">
        <v>1</v>
      </c>
      <c r="R433" s="96">
        <v>61700</v>
      </c>
      <c r="S433" s="96">
        <v>38300</v>
      </c>
      <c r="T433" s="438" t="s">
        <v>629</v>
      </c>
      <c r="U433" s="103">
        <v>1</v>
      </c>
      <c r="V433" s="103">
        <v>1</v>
      </c>
      <c r="W433" s="245">
        <v>521843</v>
      </c>
      <c r="X433" s="245">
        <v>2042882</v>
      </c>
      <c r="Y433" s="245" t="s">
        <v>614</v>
      </c>
      <c r="Z433" s="258" t="s">
        <v>36</v>
      </c>
      <c r="AA433" s="245"/>
    </row>
    <row r="434" spans="4:27">
      <c r="D434" s="75"/>
      <c r="E434" s="75"/>
      <c r="J434" s="75"/>
      <c r="K434" s="215"/>
      <c r="L434" s="235"/>
      <c r="M434" s="235"/>
      <c r="N434" s="235"/>
      <c r="O434" s="235"/>
      <c r="P434" s="235"/>
      <c r="Q434" s="103">
        <v>1</v>
      </c>
      <c r="R434" s="96">
        <v>61700</v>
      </c>
      <c r="S434" s="96">
        <v>38300</v>
      </c>
      <c r="T434" s="438" t="s">
        <v>629</v>
      </c>
      <c r="U434" s="103">
        <v>1</v>
      </c>
      <c r="V434" s="103">
        <v>1</v>
      </c>
      <c r="W434" s="245">
        <v>521524</v>
      </c>
      <c r="X434" s="245">
        <v>2042791</v>
      </c>
      <c r="Y434" s="245" t="s">
        <v>614</v>
      </c>
      <c r="Z434" s="258" t="s">
        <v>36</v>
      </c>
      <c r="AA434" s="258"/>
    </row>
    <row r="435" spans="4:27">
      <c r="D435" s="75"/>
      <c r="E435" s="75"/>
      <c r="J435" s="75"/>
      <c r="K435" s="215"/>
      <c r="L435" s="235"/>
      <c r="M435" s="235"/>
      <c r="N435" s="235"/>
      <c r="O435" s="235"/>
      <c r="P435" s="235"/>
      <c r="Q435" s="103">
        <v>1</v>
      </c>
      <c r="R435" s="96">
        <v>61700</v>
      </c>
      <c r="S435" s="96">
        <v>38300</v>
      </c>
      <c r="T435" s="438" t="s">
        <v>629</v>
      </c>
      <c r="U435" s="103">
        <v>1</v>
      </c>
      <c r="V435" s="103">
        <v>1</v>
      </c>
      <c r="W435" s="245">
        <v>521991</v>
      </c>
      <c r="X435" s="245">
        <v>2041775</v>
      </c>
      <c r="Y435" s="245" t="s">
        <v>614</v>
      </c>
      <c r="Z435" s="258" t="s">
        <v>36</v>
      </c>
      <c r="AA435" s="245"/>
    </row>
    <row r="436" spans="4:27">
      <c r="D436" s="75"/>
      <c r="E436" s="75"/>
      <c r="J436" s="75"/>
      <c r="K436" s="215"/>
      <c r="L436" s="235"/>
      <c r="M436" s="235"/>
      <c r="N436" s="235"/>
      <c r="O436" s="235"/>
      <c r="P436" s="235"/>
      <c r="Q436" s="103">
        <v>1</v>
      </c>
      <c r="R436" s="96">
        <v>61700</v>
      </c>
      <c r="S436" s="96">
        <v>38300</v>
      </c>
      <c r="T436" s="438" t="s">
        <v>629</v>
      </c>
      <c r="U436" s="103">
        <v>1</v>
      </c>
      <c r="V436" s="103">
        <v>1</v>
      </c>
      <c r="W436" s="245">
        <v>521953</v>
      </c>
      <c r="X436" s="245">
        <v>2041812</v>
      </c>
      <c r="Y436" s="245" t="s">
        <v>614</v>
      </c>
      <c r="Z436" s="258" t="s">
        <v>36</v>
      </c>
      <c r="AA436" s="245"/>
    </row>
    <row r="437" spans="4:27">
      <c r="D437" s="75"/>
      <c r="E437" s="75"/>
      <c r="J437" s="75"/>
      <c r="K437" s="215"/>
      <c r="L437" s="235"/>
      <c r="M437" s="235"/>
      <c r="N437" s="235"/>
      <c r="O437" s="235"/>
      <c r="P437" s="235"/>
      <c r="Q437" s="103">
        <v>1</v>
      </c>
      <c r="R437" s="96">
        <v>61700</v>
      </c>
      <c r="S437" s="96">
        <v>38300</v>
      </c>
      <c r="T437" s="438" t="s">
        <v>629</v>
      </c>
      <c r="U437" s="103">
        <v>1</v>
      </c>
      <c r="V437" s="103">
        <v>1</v>
      </c>
      <c r="W437" s="245">
        <v>520563</v>
      </c>
      <c r="X437" s="245">
        <v>2040990</v>
      </c>
      <c r="Y437" s="245" t="s">
        <v>614</v>
      </c>
      <c r="Z437" s="245"/>
      <c r="AA437" s="258" t="s">
        <v>36</v>
      </c>
    </row>
    <row r="438" spans="4:27">
      <c r="D438" s="75"/>
      <c r="E438" s="75"/>
      <c r="J438" s="75"/>
      <c r="K438" s="215"/>
      <c r="L438" s="235"/>
      <c r="M438" s="235"/>
      <c r="N438" s="235"/>
      <c r="O438" s="235"/>
      <c r="P438" s="235"/>
      <c r="Q438" s="103">
        <v>1</v>
      </c>
      <c r="R438" s="96">
        <v>61700</v>
      </c>
      <c r="S438" s="96">
        <v>38300</v>
      </c>
      <c r="T438" s="438" t="s">
        <v>629</v>
      </c>
      <c r="U438" s="103">
        <v>1</v>
      </c>
      <c r="V438" s="103">
        <v>1</v>
      </c>
      <c r="W438" s="245">
        <v>520513</v>
      </c>
      <c r="X438" s="245">
        <v>2041068</v>
      </c>
      <c r="Y438" s="245" t="s">
        <v>614</v>
      </c>
      <c r="Z438" s="245"/>
      <c r="AA438" s="258" t="s">
        <v>36</v>
      </c>
    </row>
    <row r="439" spans="4:27">
      <c r="D439" s="75"/>
      <c r="E439" s="75"/>
      <c r="J439" s="75"/>
      <c r="K439" s="215"/>
      <c r="L439" s="235"/>
      <c r="M439" s="235"/>
      <c r="N439" s="235"/>
      <c r="O439" s="235"/>
      <c r="P439" s="235"/>
      <c r="Q439" s="103">
        <v>1</v>
      </c>
      <c r="R439" s="96">
        <v>61700</v>
      </c>
      <c r="S439" s="96">
        <v>38300</v>
      </c>
      <c r="T439" s="438" t="s">
        <v>631</v>
      </c>
      <c r="U439" s="103">
        <v>1</v>
      </c>
      <c r="V439" s="103">
        <v>1</v>
      </c>
      <c r="W439" s="245">
        <v>519593</v>
      </c>
      <c r="X439" s="245">
        <v>2044328</v>
      </c>
      <c r="Y439" s="245" t="s">
        <v>614</v>
      </c>
      <c r="Z439" s="245"/>
      <c r="AA439" s="258" t="s">
        <v>36</v>
      </c>
    </row>
    <row r="440" spans="4:27">
      <c r="D440" s="75"/>
      <c r="E440" s="75"/>
      <c r="J440" s="75"/>
      <c r="K440" s="215"/>
      <c r="L440" s="235"/>
      <c r="M440" s="235"/>
      <c r="N440" s="235"/>
      <c r="O440" s="235"/>
      <c r="P440" s="235"/>
      <c r="Q440" s="103">
        <v>1</v>
      </c>
      <c r="R440" s="96">
        <v>61700</v>
      </c>
      <c r="S440" s="96">
        <v>38300</v>
      </c>
      <c r="T440" s="438" t="s">
        <v>631</v>
      </c>
      <c r="U440" s="103">
        <v>1</v>
      </c>
      <c r="V440" s="103">
        <v>1</v>
      </c>
      <c r="W440" s="245">
        <v>519446</v>
      </c>
      <c r="X440" s="245">
        <v>2045044</v>
      </c>
      <c r="Y440" s="245" t="s">
        <v>614</v>
      </c>
      <c r="Z440" s="258" t="s">
        <v>36</v>
      </c>
      <c r="AA440" s="245"/>
    </row>
    <row r="441" spans="4:27">
      <c r="D441" s="75"/>
      <c r="E441" s="75"/>
      <c r="J441" s="75"/>
      <c r="K441" s="215"/>
      <c r="L441" s="235"/>
      <c r="M441" s="235"/>
      <c r="N441" s="235"/>
      <c r="O441" s="235"/>
      <c r="P441" s="235"/>
      <c r="Q441" s="103">
        <v>1</v>
      </c>
      <c r="R441" s="96">
        <v>61700</v>
      </c>
      <c r="S441" s="96">
        <v>38300</v>
      </c>
      <c r="T441" s="438" t="s">
        <v>631</v>
      </c>
      <c r="U441" s="103">
        <v>1</v>
      </c>
      <c r="V441" s="103">
        <v>1</v>
      </c>
      <c r="W441" s="245">
        <v>519504</v>
      </c>
      <c r="X441" s="245">
        <v>2044512</v>
      </c>
      <c r="Y441" s="245" t="s">
        <v>614</v>
      </c>
      <c r="Z441" s="258" t="s">
        <v>36</v>
      </c>
      <c r="AA441" s="245"/>
    </row>
    <row r="442" spans="4:27">
      <c r="D442" s="75"/>
      <c r="E442" s="75"/>
      <c r="J442" s="75"/>
      <c r="K442" s="215"/>
      <c r="L442" s="235"/>
      <c r="M442" s="235"/>
      <c r="N442" s="235"/>
      <c r="O442" s="235"/>
      <c r="P442" s="235"/>
      <c r="Q442" s="103">
        <v>1</v>
      </c>
      <c r="R442" s="96">
        <v>61700</v>
      </c>
      <c r="S442" s="96">
        <v>38300</v>
      </c>
      <c r="T442" s="438" t="s">
        <v>631</v>
      </c>
      <c r="U442" s="103">
        <v>1</v>
      </c>
      <c r="V442" s="103">
        <v>1</v>
      </c>
      <c r="W442" s="245">
        <v>517844</v>
      </c>
      <c r="X442" s="245">
        <v>2042958</v>
      </c>
      <c r="Y442" s="245" t="s">
        <v>614</v>
      </c>
      <c r="Z442" s="258" t="s">
        <v>36</v>
      </c>
      <c r="AA442" s="245"/>
    </row>
    <row r="443" spans="4:27">
      <c r="D443" s="75"/>
      <c r="E443" s="75"/>
      <c r="J443" s="75"/>
      <c r="K443" s="215"/>
      <c r="L443" s="235"/>
      <c r="M443" s="235"/>
      <c r="N443" s="235"/>
      <c r="O443" s="235"/>
      <c r="P443" s="235"/>
      <c r="Q443" s="103">
        <v>1</v>
      </c>
      <c r="R443" s="96">
        <v>61700</v>
      </c>
      <c r="S443" s="96">
        <v>38300</v>
      </c>
      <c r="T443" s="438" t="s">
        <v>631</v>
      </c>
      <c r="U443" s="103">
        <v>1</v>
      </c>
      <c r="V443" s="103">
        <v>1</v>
      </c>
      <c r="W443" s="245">
        <v>520018</v>
      </c>
      <c r="X443" s="245">
        <v>2043951</v>
      </c>
      <c r="Y443" s="245" t="s">
        <v>614</v>
      </c>
      <c r="Z443" s="258" t="s">
        <v>36</v>
      </c>
      <c r="AA443" s="245"/>
    </row>
    <row r="444" spans="4:27">
      <c r="D444" s="75"/>
      <c r="E444" s="75"/>
      <c r="J444" s="75"/>
      <c r="K444" s="215"/>
      <c r="L444" s="235"/>
      <c r="M444" s="235"/>
      <c r="N444" s="235"/>
      <c r="O444" s="235"/>
      <c r="P444" s="235"/>
      <c r="Q444" s="103">
        <v>1</v>
      </c>
      <c r="R444" s="96">
        <v>61700</v>
      </c>
      <c r="S444" s="96">
        <v>38300</v>
      </c>
      <c r="T444" s="438" t="s">
        <v>631</v>
      </c>
      <c r="U444" s="103">
        <v>1</v>
      </c>
      <c r="V444" s="103">
        <v>1</v>
      </c>
      <c r="W444" s="245">
        <v>519868</v>
      </c>
      <c r="X444" s="245">
        <v>2043896</v>
      </c>
      <c r="Y444" s="245" t="s">
        <v>614</v>
      </c>
      <c r="Z444" s="258" t="s">
        <v>36</v>
      </c>
      <c r="AA444" s="245"/>
    </row>
    <row r="445" spans="4:27">
      <c r="D445" s="214" t="s">
        <v>632</v>
      </c>
      <c r="E445" s="214" t="s">
        <v>633</v>
      </c>
      <c r="F445" s="85"/>
      <c r="G445" s="84">
        <v>7</v>
      </c>
      <c r="H445" s="84">
        <v>61700</v>
      </c>
      <c r="I445" s="85"/>
      <c r="J445" s="214"/>
      <c r="K445" s="214"/>
      <c r="L445" s="431"/>
      <c r="M445" s="431"/>
      <c r="N445" s="431"/>
      <c r="O445" s="431"/>
      <c r="P445" s="431"/>
      <c r="Q445" s="51">
        <v>1</v>
      </c>
      <c r="R445" s="115">
        <v>61700</v>
      </c>
      <c r="S445" s="115">
        <v>38300</v>
      </c>
      <c r="T445" s="53" t="s">
        <v>634</v>
      </c>
      <c r="V445" s="51">
        <v>1</v>
      </c>
      <c r="W445" s="251">
        <v>506728</v>
      </c>
      <c r="X445" s="251">
        <v>1978674</v>
      </c>
      <c r="Y445" s="54" t="s">
        <v>635</v>
      </c>
      <c r="AA445" s="243" t="s">
        <v>36</v>
      </c>
    </row>
    <row r="446" spans="4:27">
      <c r="D446" s="214"/>
      <c r="E446" s="214"/>
      <c r="F446" s="85"/>
      <c r="G446" s="84"/>
      <c r="H446" s="84"/>
      <c r="I446" s="85"/>
      <c r="J446" s="214"/>
      <c r="K446" s="214"/>
      <c r="L446" s="431"/>
      <c r="M446" s="431"/>
      <c r="N446" s="431"/>
      <c r="O446" s="431"/>
      <c r="P446" s="431"/>
      <c r="Q446" s="51">
        <v>1</v>
      </c>
      <c r="R446" s="115">
        <v>61700</v>
      </c>
      <c r="S446" s="115">
        <v>38300</v>
      </c>
      <c r="T446" s="53" t="s">
        <v>634</v>
      </c>
      <c r="V446" s="51">
        <v>1</v>
      </c>
      <c r="W446" s="251">
        <v>506781</v>
      </c>
      <c r="X446" s="251">
        <v>1978761</v>
      </c>
      <c r="Y446" s="54" t="s">
        <v>635</v>
      </c>
      <c r="AA446" s="243" t="s">
        <v>36</v>
      </c>
    </row>
    <row r="447" spans="4:27">
      <c r="D447" s="214"/>
      <c r="E447" s="214"/>
      <c r="F447" s="85"/>
      <c r="G447" s="84"/>
      <c r="H447" s="84"/>
      <c r="I447" s="85"/>
      <c r="J447" s="214"/>
      <c r="K447" s="214"/>
      <c r="L447" s="431"/>
      <c r="M447" s="431"/>
      <c r="N447" s="431"/>
      <c r="O447" s="431"/>
      <c r="P447" s="431"/>
      <c r="Q447" s="51">
        <v>1</v>
      </c>
      <c r="R447" s="115">
        <v>61700</v>
      </c>
      <c r="S447" s="115">
        <v>38300</v>
      </c>
      <c r="T447" s="53" t="s">
        <v>634</v>
      </c>
      <c r="V447" s="51">
        <v>1</v>
      </c>
      <c r="W447" s="251">
        <v>506375</v>
      </c>
      <c r="X447" s="251">
        <v>1979485</v>
      </c>
      <c r="Y447" s="54" t="s">
        <v>635</v>
      </c>
      <c r="AA447" s="243" t="s">
        <v>36</v>
      </c>
    </row>
    <row r="448" spans="4:27">
      <c r="D448" s="214"/>
      <c r="E448" s="214"/>
      <c r="F448" s="85"/>
      <c r="G448" s="84"/>
      <c r="H448" s="84"/>
      <c r="I448" s="85"/>
      <c r="J448" s="214"/>
      <c r="K448" s="214"/>
      <c r="L448" s="431"/>
      <c r="M448" s="431"/>
      <c r="N448" s="431"/>
      <c r="O448" s="431"/>
      <c r="P448" s="431"/>
      <c r="Q448" s="51">
        <v>1</v>
      </c>
      <c r="R448" s="115">
        <v>61700</v>
      </c>
      <c r="S448" s="115">
        <v>38300</v>
      </c>
      <c r="T448" s="53" t="s">
        <v>634</v>
      </c>
      <c r="V448" s="51">
        <v>1</v>
      </c>
      <c r="W448" s="251">
        <v>505889</v>
      </c>
      <c r="X448" s="251">
        <v>1976875</v>
      </c>
      <c r="Y448" s="54" t="s">
        <v>635</v>
      </c>
      <c r="AA448" s="243" t="s">
        <v>36</v>
      </c>
    </row>
    <row r="449" spans="1:29">
      <c r="D449" s="214"/>
      <c r="E449" s="214"/>
      <c r="F449" s="85"/>
      <c r="G449" s="84"/>
      <c r="H449" s="84"/>
      <c r="I449" s="85"/>
      <c r="J449" s="214"/>
      <c r="K449" s="214"/>
      <c r="L449" s="431"/>
      <c r="M449" s="431"/>
      <c r="N449" s="431"/>
      <c r="O449" s="431"/>
      <c r="P449" s="431"/>
      <c r="Q449" s="51">
        <v>1</v>
      </c>
      <c r="R449" s="115">
        <v>61700</v>
      </c>
      <c r="S449" s="115">
        <v>38300</v>
      </c>
      <c r="T449" s="53" t="s">
        <v>634</v>
      </c>
      <c r="V449" s="51">
        <v>1</v>
      </c>
      <c r="W449" s="251">
        <v>501978</v>
      </c>
      <c r="X449" s="251">
        <v>1978384</v>
      </c>
      <c r="Y449" s="54" t="s">
        <v>635</v>
      </c>
      <c r="AA449" s="243" t="s">
        <v>36</v>
      </c>
    </row>
    <row r="450" spans="1:29">
      <c r="D450" s="214"/>
      <c r="E450" s="214"/>
      <c r="F450" s="85"/>
      <c r="G450" s="84"/>
      <c r="H450" s="84"/>
      <c r="I450" s="85"/>
      <c r="J450" s="214"/>
      <c r="K450" s="214"/>
      <c r="L450" s="431"/>
      <c r="M450" s="431"/>
      <c r="N450" s="431"/>
      <c r="O450" s="431"/>
      <c r="P450" s="431"/>
      <c r="Q450" s="51">
        <v>1</v>
      </c>
      <c r="R450" s="115">
        <v>61700</v>
      </c>
      <c r="S450" s="115">
        <v>38300</v>
      </c>
      <c r="T450" s="53" t="s">
        <v>634</v>
      </c>
      <c r="V450" s="51">
        <v>1</v>
      </c>
      <c r="W450" s="251">
        <v>501734</v>
      </c>
      <c r="X450" s="251">
        <v>1978289</v>
      </c>
      <c r="Y450" s="54" t="s">
        <v>635</v>
      </c>
      <c r="AA450" s="243" t="s">
        <v>36</v>
      </c>
    </row>
    <row r="451" spans="1:29">
      <c r="D451" s="214"/>
      <c r="E451" s="214"/>
      <c r="F451" s="85"/>
      <c r="G451" s="84"/>
      <c r="H451" s="84"/>
      <c r="I451" s="85"/>
      <c r="J451" s="214"/>
      <c r="K451" s="214"/>
      <c r="L451" s="431"/>
      <c r="M451" s="431"/>
      <c r="N451" s="431"/>
      <c r="O451" s="431"/>
      <c r="P451" s="431"/>
      <c r="Q451" s="51">
        <v>1</v>
      </c>
      <c r="R451" s="115">
        <v>61700</v>
      </c>
      <c r="S451" s="115">
        <v>38300</v>
      </c>
      <c r="T451" s="53" t="s">
        <v>634</v>
      </c>
      <c r="V451" s="51">
        <v>1</v>
      </c>
      <c r="W451" s="251">
        <v>501652</v>
      </c>
      <c r="X451" s="251">
        <v>1978356</v>
      </c>
      <c r="Y451" s="54" t="s">
        <v>635</v>
      </c>
      <c r="AA451" s="243" t="s">
        <v>36</v>
      </c>
      <c r="AB451" s="85"/>
      <c r="AC451" s="85"/>
    </row>
    <row r="452" spans="1:29" s="85" customFormat="1">
      <c r="A452" s="54"/>
      <c r="B452" s="54"/>
      <c r="C452" s="53"/>
      <c r="D452" s="214"/>
      <c r="E452" s="214" t="s">
        <v>636</v>
      </c>
      <c r="G452" s="84">
        <v>7</v>
      </c>
      <c r="H452" s="436">
        <f>SUM(H459:H520)</f>
        <v>370200</v>
      </c>
      <c r="J452" s="214"/>
      <c r="K452" s="214"/>
      <c r="L452" s="431"/>
      <c r="M452" s="431"/>
      <c r="N452" s="431"/>
      <c r="O452" s="431"/>
      <c r="P452" s="431"/>
      <c r="Q452" s="51">
        <v>1</v>
      </c>
      <c r="R452" s="115">
        <v>61700</v>
      </c>
      <c r="S452" s="115">
        <v>38300</v>
      </c>
      <c r="T452" s="53" t="s">
        <v>358</v>
      </c>
      <c r="U452" s="51"/>
      <c r="V452" s="51">
        <v>1</v>
      </c>
      <c r="W452" s="54">
        <v>503603</v>
      </c>
      <c r="X452" s="54">
        <v>2002712</v>
      </c>
      <c r="Y452" s="54" t="s">
        <v>635</v>
      </c>
      <c r="Z452" s="54"/>
      <c r="AA452" s="243" t="s">
        <v>36</v>
      </c>
    </row>
    <row r="453" spans="1:29" s="85" customFormat="1">
      <c r="A453" s="54"/>
      <c r="B453" s="54"/>
      <c r="C453" s="53"/>
      <c r="D453" s="214"/>
      <c r="E453" s="214"/>
      <c r="G453" s="84"/>
      <c r="H453" s="436"/>
      <c r="J453" s="214"/>
      <c r="K453" s="214"/>
      <c r="L453" s="431"/>
      <c r="M453" s="431"/>
      <c r="N453" s="431"/>
      <c r="O453" s="431"/>
      <c r="P453" s="431"/>
      <c r="Q453" s="51">
        <v>1</v>
      </c>
      <c r="R453" s="115">
        <v>61700</v>
      </c>
      <c r="S453" s="115">
        <v>38300</v>
      </c>
      <c r="T453" s="53" t="s">
        <v>358</v>
      </c>
      <c r="U453" s="51"/>
      <c r="V453" s="51">
        <v>1</v>
      </c>
      <c r="W453" s="54">
        <v>503554</v>
      </c>
      <c r="X453" s="54">
        <v>2002552</v>
      </c>
      <c r="Y453" s="54" t="s">
        <v>635</v>
      </c>
      <c r="Z453" s="54"/>
      <c r="AA453" s="243" t="s">
        <v>36</v>
      </c>
    </row>
    <row r="454" spans="1:29" s="85" customFormat="1">
      <c r="A454" s="54"/>
      <c r="B454" s="54"/>
      <c r="C454" s="53"/>
      <c r="D454" s="214"/>
      <c r="E454" s="214"/>
      <c r="G454" s="84"/>
      <c r="H454" s="436"/>
      <c r="J454" s="214"/>
      <c r="K454" s="214"/>
      <c r="L454" s="431"/>
      <c r="M454" s="431"/>
      <c r="N454" s="431"/>
      <c r="O454" s="431"/>
      <c r="P454" s="431"/>
      <c r="Q454" s="51">
        <v>1</v>
      </c>
      <c r="R454" s="115">
        <v>61700</v>
      </c>
      <c r="S454" s="115">
        <v>38300</v>
      </c>
      <c r="T454" s="53" t="s">
        <v>358</v>
      </c>
      <c r="U454" s="51"/>
      <c r="V454" s="51">
        <v>1</v>
      </c>
      <c r="W454" s="54">
        <v>503437</v>
      </c>
      <c r="X454" s="54">
        <v>2002448</v>
      </c>
      <c r="Y454" s="54" t="s">
        <v>635</v>
      </c>
      <c r="Z454" s="54"/>
      <c r="AA454" s="243" t="s">
        <v>36</v>
      </c>
    </row>
    <row r="455" spans="1:29" s="85" customFormat="1">
      <c r="A455" s="54"/>
      <c r="B455" s="54"/>
      <c r="C455" s="53"/>
      <c r="D455" s="214"/>
      <c r="E455" s="214"/>
      <c r="G455" s="84"/>
      <c r="H455" s="436"/>
      <c r="J455" s="214"/>
      <c r="K455" s="214"/>
      <c r="L455" s="431"/>
      <c r="M455" s="431"/>
      <c r="N455" s="431"/>
      <c r="O455" s="431"/>
      <c r="P455" s="431"/>
      <c r="Q455" s="51">
        <v>1</v>
      </c>
      <c r="R455" s="115">
        <v>61700</v>
      </c>
      <c r="S455" s="115">
        <v>38300</v>
      </c>
      <c r="T455" s="53" t="s">
        <v>637</v>
      </c>
      <c r="U455" s="51"/>
      <c r="V455" s="51">
        <v>1</v>
      </c>
      <c r="W455" s="54">
        <v>501757</v>
      </c>
      <c r="X455" s="54">
        <v>2002894</v>
      </c>
      <c r="Y455" s="54" t="s">
        <v>635</v>
      </c>
      <c r="Z455" s="54"/>
      <c r="AA455" s="243" t="s">
        <v>36</v>
      </c>
    </row>
    <row r="456" spans="1:29" s="85" customFormat="1">
      <c r="A456" s="54"/>
      <c r="B456" s="54"/>
      <c r="C456" s="53"/>
      <c r="D456" s="214"/>
      <c r="E456" s="214"/>
      <c r="G456" s="84"/>
      <c r="H456" s="436"/>
      <c r="J456" s="214"/>
      <c r="K456" s="214"/>
      <c r="L456" s="431"/>
      <c r="M456" s="431"/>
      <c r="N456" s="431"/>
      <c r="O456" s="431"/>
      <c r="P456" s="431"/>
      <c r="Q456" s="51">
        <v>1</v>
      </c>
      <c r="R456" s="115">
        <v>61700</v>
      </c>
      <c r="S456" s="115">
        <v>38300</v>
      </c>
      <c r="T456" s="53" t="s">
        <v>637</v>
      </c>
      <c r="U456" s="51"/>
      <c r="V456" s="51">
        <v>1</v>
      </c>
      <c r="W456" s="54">
        <v>501909</v>
      </c>
      <c r="X456" s="54">
        <v>2002820</v>
      </c>
      <c r="Y456" s="54" t="s">
        <v>635</v>
      </c>
      <c r="Z456" s="54"/>
      <c r="AA456" s="243" t="s">
        <v>36</v>
      </c>
    </row>
    <row r="457" spans="1:29" s="85" customFormat="1">
      <c r="A457" s="54"/>
      <c r="B457" s="54"/>
      <c r="C457" s="53"/>
      <c r="D457" s="214"/>
      <c r="E457" s="214"/>
      <c r="G457" s="84"/>
      <c r="H457" s="436"/>
      <c r="J457" s="214"/>
      <c r="K457" s="214"/>
      <c r="L457" s="431"/>
      <c r="M457" s="431"/>
      <c r="N457" s="431"/>
      <c r="O457" s="431"/>
      <c r="P457" s="431"/>
      <c r="Q457" s="51">
        <v>1</v>
      </c>
      <c r="R457" s="115">
        <v>61700</v>
      </c>
      <c r="S457" s="115">
        <v>38300</v>
      </c>
      <c r="T457" s="53" t="s">
        <v>637</v>
      </c>
      <c r="U457" s="51"/>
      <c r="V457" s="51">
        <v>1</v>
      </c>
      <c r="W457" s="54">
        <v>501741</v>
      </c>
      <c r="X457" s="54">
        <v>2002970</v>
      </c>
      <c r="Y457" s="54" t="s">
        <v>635</v>
      </c>
      <c r="Z457" s="54"/>
      <c r="AA457" s="243" t="s">
        <v>36</v>
      </c>
    </row>
    <row r="458" spans="1:29" s="85" customFormat="1">
      <c r="A458" s="54"/>
      <c r="B458" s="54"/>
      <c r="C458" s="53"/>
      <c r="D458" s="214"/>
      <c r="E458" s="214"/>
      <c r="G458" s="84"/>
      <c r="H458" s="436"/>
      <c r="J458" s="214"/>
      <c r="K458" s="214"/>
      <c r="L458" s="431"/>
      <c r="M458" s="431"/>
      <c r="N458" s="431"/>
      <c r="O458" s="431"/>
      <c r="P458" s="431"/>
      <c r="Q458" s="51">
        <v>1</v>
      </c>
      <c r="R458" s="115">
        <v>61700</v>
      </c>
      <c r="S458" s="115">
        <v>38300</v>
      </c>
      <c r="T458" s="53" t="s">
        <v>637</v>
      </c>
      <c r="U458" s="51"/>
      <c r="V458" s="51">
        <v>1</v>
      </c>
      <c r="W458" s="54">
        <v>501086</v>
      </c>
      <c r="X458" s="54">
        <v>2003495</v>
      </c>
      <c r="Y458" s="54" t="s">
        <v>635</v>
      </c>
      <c r="Z458" s="54"/>
      <c r="AA458" s="243" t="s">
        <v>36</v>
      </c>
    </row>
    <row r="459" spans="1:29" s="85" customFormat="1">
      <c r="A459" s="54"/>
      <c r="B459" s="54"/>
      <c r="C459" s="53"/>
      <c r="D459" s="214" t="s">
        <v>638</v>
      </c>
      <c r="E459" s="214" t="s">
        <v>639</v>
      </c>
      <c r="G459" s="84">
        <v>7</v>
      </c>
      <c r="H459" s="84">
        <v>61700</v>
      </c>
      <c r="J459" s="214" t="s">
        <v>638</v>
      </c>
      <c r="K459" s="214"/>
      <c r="L459" s="431"/>
      <c r="M459" s="431"/>
      <c r="N459" s="431"/>
      <c r="O459" s="431"/>
      <c r="P459" s="431"/>
      <c r="Q459" s="51">
        <v>1</v>
      </c>
      <c r="R459" s="115">
        <v>61700</v>
      </c>
      <c r="S459" s="115">
        <v>38300</v>
      </c>
      <c r="T459" s="53" t="s">
        <v>640</v>
      </c>
      <c r="U459" s="51"/>
      <c r="V459" s="51">
        <v>1</v>
      </c>
      <c r="W459" s="251">
        <v>490846</v>
      </c>
      <c r="X459" s="251">
        <v>1986171</v>
      </c>
      <c r="Y459" s="54" t="s">
        <v>635</v>
      </c>
      <c r="Z459" s="54"/>
      <c r="AA459" s="243" t="s">
        <v>36</v>
      </c>
    </row>
    <row r="460" spans="1:29" s="85" customFormat="1">
      <c r="A460" s="54"/>
      <c r="B460" s="54"/>
      <c r="C460" s="53"/>
      <c r="D460" s="214"/>
      <c r="E460" s="214"/>
      <c r="G460" s="84"/>
      <c r="H460" s="84"/>
      <c r="J460" s="214"/>
      <c r="K460" s="214"/>
      <c r="L460" s="431"/>
      <c r="M460" s="431"/>
      <c r="N460" s="431"/>
      <c r="O460" s="431"/>
      <c r="P460" s="431"/>
      <c r="Q460" s="51">
        <v>1</v>
      </c>
      <c r="R460" s="115">
        <v>61700</v>
      </c>
      <c r="S460" s="115">
        <v>38300</v>
      </c>
      <c r="T460" s="53" t="s">
        <v>640</v>
      </c>
      <c r="U460" s="51"/>
      <c r="V460" s="51">
        <v>1</v>
      </c>
      <c r="W460" s="251">
        <v>491536</v>
      </c>
      <c r="X460" s="251">
        <v>1987955</v>
      </c>
      <c r="Y460" s="54" t="s">
        <v>635</v>
      </c>
      <c r="Z460" s="54"/>
      <c r="AA460" s="243" t="s">
        <v>36</v>
      </c>
    </row>
    <row r="461" spans="1:29" s="85" customFormat="1">
      <c r="A461" s="54"/>
      <c r="B461" s="54"/>
      <c r="C461" s="53"/>
      <c r="D461" s="214"/>
      <c r="E461" s="214"/>
      <c r="G461" s="84"/>
      <c r="H461" s="84"/>
      <c r="J461" s="214"/>
      <c r="K461" s="214"/>
      <c r="L461" s="431"/>
      <c r="M461" s="431"/>
      <c r="N461" s="431"/>
      <c r="O461" s="431"/>
      <c r="P461" s="431"/>
      <c r="Q461" s="51">
        <v>1</v>
      </c>
      <c r="R461" s="115">
        <v>61700</v>
      </c>
      <c r="S461" s="115">
        <v>38300</v>
      </c>
      <c r="T461" s="53" t="s">
        <v>640</v>
      </c>
      <c r="U461" s="51"/>
      <c r="V461" s="51">
        <v>1</v>
      </c>
      <c r="W461" s="251">
        <v>491678</v>
      </c>
      <c r="X461" s="251">
        <v>1987948</v>
      </c>
      <c r="Y461" s="54" t="s">
        <v>635</v>
      </c>
      <c r="Z461" s="54"/>
      <c r="AA461" s="243" t="s">
        <v>36</v>
      </c>
    </row>
    <row r="462" spans="1:29" s="85" customFormat="1">
      <c r="A462" s="54"/>
      <c r="B462" s="54"/>
      <c r="C462" s="53"/>
      <c r="D462" s="214"/>
      <c r="E462" s="214"/>
      <c r="G462" s="84"/>
      <c r="H462" s="84"/>
      <c r="J462" s="214"/>
      <c r="K462" s="214"/>
      <c r="L462" s="431"/>
      <c r="M462" s="431"/>
      <c r="N462" s="431"/>
      <c r="O462" s="431"/>
      <c r="P462" s="431"/>
      <c r="Q462" s="51">
        <v>1</v>
      </c>
      <c r="R462" s="115">
        <v>61700</v>
      </c>
      <c r="S462" s="115">
        <v>38300</v>
      </c>
      <c r="T462" s="53" t="s">
        <v>640</v>
      </c>
      <c r="U462" s="51"/>
      <c r="V462" s="51">
        <v>1</v>
      </c>
      <c r="W462" s="251">
        <v>491816</v>
      </c>
      <c r="X462" s="251">
        <v>1987839</v>
      </c>
      <c r="Y462" s="54" t="s">
        <v>635</v>
      </c>
      <c r="Z462" s="54"/>
      <c r="AA462" s="243" t="s">
        <v>36</v>
      </c>
    </row>
    <row r="463" spans="1:29" s="85" customFormat="1">
      <c r="A463" s="54"/>
      <c r="B463" s="54"/>
      <c r="C463" s="53"/>
      <c r="D463" s="214"/>
      <c r="E463" s="214"/>
      <c r="G463" s="84"/>
      <c r="H463" s="84"/>
      <c r="J463" s="214"/>
      <c r="K463" s="214"/>
      <c r="L463" s="431"/>
      <c r="M463" s="431"/>
      <c r="N463" s="431"/>
      <c r="O463" s="431"/>
      <c r="P463" s="431"/>
      <c r="Q463" s="51">
        <v>1</v>
      </c>
      <c r="R463" s="115">
        <v>61700</v>
      </c>
      <c r="S463" s="115">
        <v>38300</v>
      </c>
      <c r="T463" s="53" t="s">
        <v>640</v>
      </c>
      <c r="U463" s="51"/>
      <c r="V463" s="51">
        <v>1</v>
      </c>
      <c r="W463" s="251">
        <v>491692</v>
      </c>
      <c r="X463" s="251">
        <v>1987755</v>
      </c>
      <c r="Y463" s="54" t="s">
        <v>635</v>
      </c>
      <c r="Z463" s="54"/>
      <c r="AA463" s="243" t="s">
        <v>36</v>
      </c>
    </row>
    <row r="464" spans="1:29" s="85" customFormat="1">
      <c r="B464" s="54"/>
      <c r="C464" s="53"/>
      <c r="D464" s="214"/>
      <c r="E464" s="214"/>
      <c r="G464" s="84"/>
      <c r="H464" s="84"/>
      <c r="J464" s="214"/>
      <c r="K464" s="214"/>
      <c r="L464" s="431"/>
      <c r="M464" s="431"/>
      <c r="N464" s="431"/>
      <c r="O464" s="431"/>
      <c r="P464" s="431"/>
      <c r="Q464" s="51">
        <v>1</v>
      </c>
      <c r="R464" s="115">
        <v>61700</v>
      </c>
      <c r="S464" s="115">
        <v>38300</v>
      </c>
      <c r="T464" s="53" t="s">
        <v>640</v>
      </c>
      <c r="U464" s="51"/>
      <c r="V464" s="51">
        <v>1</v>
      </c>
      <c r="W464" s="251">
        <v>491017</v>
      </c>
      <c r="X464" s="251">
        <v>1987130</v>
      </c>
      <c r="Y464" s="54" t="s">
        <v>635</v>
      </c>
      <c r="Z464" s="54"/>
      <c r="AA464" s="243" t="s">
        <v>36</v>
      </c>
    </row>
    <row r="465" spans="1:30" s="85" customFormat="1">
      <c r="B465" s="54"/>
      <c r="C465" s="53"/>
      <c r="D465" s="214"/>
      <c r="E465" s="214"/>
      <c r="G465" s="84"/>
      <c r="H465" s="84"/>
      <c r="J465" s="214"/>
      <c r="K465" s="214"/>
      <c r="L465" s="431"/>
      <c r="M465" s="431"/>
      <c r="N465" s="431"/>
      <c r="O465" s="431"/>
      <c r="P465" s="431"/>
      <c r="Q465" s="51">
        <v>1</v>
      </c>
      <c r="R465" s="115">
        <v>61700</v>
      </c>
      <c r="S465" s="115">
        <v>38300</v>
      </c>
      <c r="T465" s="53" t="s">
        <v>640</v>
      </c>
      <c r="U465" s="51"/>
      <c r="V465" s="51">
        <v>1</v>
      </c>
      <c r="W465" s="251">
        <v>490373</v>
      </c>
      <c r="X465" s="251">
        <v>1985616</v>
      </c>
      <c r="Y465" s="54" t="s">
        <v>635</v>
      </c>
      <c r="Z465" s="54"/>
      <c r="AA465" s="243" t="s">
        <v>36</v>
      </c>
    </row>
    <row r="466" spans="1:30" s="85" customFormat="1">
      <c r="B466" s="54"/>
      <c r="C466" s="53"/>
      <c r="D466" s="214"/>
      <c r="E466" s="214" t="s">
        <v>641</v>
      </c>
      <c r="G466" s="84">
        <v>7</v>
      </c>
      <c r="H466" s="84">
        <v>61700</v>
      </c>
      <c r="J466" s="214"/>
      <c r="K466" s="214"/>
      <c r="L466" s="431"/>
      <c r="M466" s="431"/>
      <c r="N466" s="431"/>
      <c r="O466" s="431"/>
      <c r="P466" s="431"/>
      <c r="Q466" s="51">
        <v>1</v>
      </c>
      <c r="R466" s="115">
        <v>61700</v>
      </c>
      <c r="S466" s="115">
        <v>38300</v>
      </c>
      <c r="T466" s="53" t="s">
        <v>642</v>
      </c>
      <c r="U466" s="51"/>
      <c r="V466" s="51">
        <v>1</v>
      </c>
      <c r="W466" s="251">
        <v>488911</v>
      </c>
      <c r="X466" s="251">
        <v>1956709</v>
      </c>
      <c r="Y466" s="54" t="s">
        <v>635</v>
      </c>
      <c r="Z466" s="54"/>
      <c r="AA466" s="243" t="s">
        <v>36</v>
      </c>
    </row>
    <row r="467" spans="1:30" s="85" customFormat="1">
      <c r="B467" s="54"/>
      <c r="C467" s="53"/>
      <c r="D467" s="214"/>
      <c r="E467" s="75"/>
      <c r="F467" s="53"/>
      <c r="G467" s="51"/>
      <c r="H467" s="51"/>
      <c r="I467" s="53"/>
      <c r="J467" s="75"/>
      <c r="K467" s="75"/>
      <c r="L467" s="75"/>
      <c r="M467" s="75"/>
      <c r="N467" s="75"/>
      <c r="O467" s="75"/>
      <c r="P467" s="75"/>
      <c r="Q467" s="51">
        <v>1</v>
      </c>
      <c r="R467" s="115">
        <v>61700</v>
      </c>
      <c r="S467" s="115">
        <v>38300</v>
      </c>
      <c r="T467" s="53" t="s">
        <v>642</v>
      </c>
      <c r="U467" s="51"/>
      <c r="V467" s="51">
        <v>1</v>
      </c>
      <c r="W467" s="251">
        <v>488302</v>
      </c>
      <c r="X467" s="251">
        <v>1956561</v>
      </c>
      <c r="Y467" s="54" t="s">
        <v>635</v>
      </c>
      <c r="Z467" s="54"/>
      <c r="AA467" s="243" t="s">
        <v>36</v>
      </c>
    </row>
    <row r="468" spans="1:30" s="85" customFormat="1">
      <c r="A468" s="54"/>
      <c r="B468" s="54"/>
      <c r="C468" s="53"/>
      <c r="D468" s="75"/>
      <c r="E468" s="75"/>
      <c r="F468" s="53"/>
      <c r="G468" s="51"/>
      <c r="H468" s="51"/>
      <c r="I468" s="53"/>
      <c r="J468" s="75"/>
      <c r="K468" s="75"/>
      <c r="L468" s="75"/>
      <c r="M468" s="75"/>
      <c r="N468" s="75"/>
      <c r="O468" s="75"/>
      <c r="P468" s="75"/>
      <c r="Q468" s="51">
        <v>1</v>
      </c>
      <c r="R468" s="115">
        <v>61700</v>
      </c>
      <c r="S468" s="115">
        <v>38300</v>
      </c>
      <c r="T468" s="53" t="s">
        <v>642</v>
      </c>
      <c r="U468" s="51"/>
      <c r="V468" s="51">
        <v>1</v>
      </c>
      <c r="W468" s="251">
        <v>489021</v>
      </c>
      <c r="X468" s="251">
        <v>1959034</v>
      </c>
      <c r="Y468" s="54" t="s">
        <v>635</v>
      </c>
      <c r="Z468" s="54"/>
      <c r="AA468" s="243" t="s">
        <v>36</v>
      </c>
    </row>
    <row r="469" spans="1:30" s="85" customFormat="1">
      <c r="A469" s="54"/>
      <c r="B469" s="54"/>
      <c r="C469" s="53"/>
      <c r="D469" s="75"/>
      <c r="E469" s="75"/>
      <c r="F469" s="53"/>
      <c r="G469" s="51"/>
      <c r="H469" s="51"/>
      <c r="I469" s="53"/>
      <c r="J469" s="75"/>
      <c r="K469" s="75"/>
      <c r="L469" s="75"/>
      <c r="M469" s="75"/>
      <c r="N469" s="75"/>
      <c r="O469" s="75"/>
      <c r="P469" s="75"/>
      <c r="Q469" s="51">
        <v>1</v>
      </c>
      <c r="R469" s="115">
        <v>61700</v>
      </c>
      <c r="S469" s="115">
        <v>38300</v>
      </c>
      <c r="T469" s="53" t="s">
        <v>643</v>
      </c>
      <c r="U469" s="51"/>
      <c r="V469" s="51">
        <v>1</v>
      </c>
      <c r="W469" s="251">
        <v>488835</v>
      </c>
      <c r="X469" s="251">
        <v>1959047</v>
      </c>
      <c r="Y469" s="54" t="s">
        <v>635</v>
      </c>
      <c r="Z469" s="54"/>
      <c r="AA469" s="243" t="s">
        <v>36</v>
      </c>
    </row>
    <row r="470" spans="1:30" s="85" customFormat="1">
      <c r="A470" s="54"/>
      <c r="B470" s="54"/>
      <c r="C470" s="53"/>
      <c r="D470" s="75"/>
      <c r="E470" s="75"/>
      <c r="F470" s="53"/>
      <c r="G470" s="51"/>
      <c r="H470" s="51"/>
      <c r="I470" s="53"/>
      <c r="J470" s="75"/>
      <c r="K470" s="75"/>
      <c r="L470" s="75"/>
      <c r="M470" s="75"/>
      <c r="N470" s="75"/>
      <c r="O470" s="75"/>
      <c r="P470" s="75"/>
      <c r="Q470" s="51">
        <v>1</v>
      </c>
      <c r="R470" s="115">
        <v>61700</v>
      </c>
      <c r="S470" s="115">
        <v>38300</v>
      </c>
      <c r="T470" s="53" t="s">
        <v>643</v>
      </c>
      <c r="U470" s="51"/>
      <c r="V470" s="51">
        <v>1</v>
      </c>
      <c r="W470" s="251">
        <v>489798</v>
      </c>
      <c r="X470" s="251">
        <v>1959511</v>
      </c>
      <c r="Y470" s="54" t="s">
        <v>635</v>
      </c>
      <c r="Z470" s="54"/>
      <c r="AA470" s="243" t="s">
        <v>36</v>
      </c>
    </row>
    <row r="471" spans="1:30" s="85" customFormat="1">
      <c r="A471" s="54"/>
      <c r="B471" s="54"/>
      <c r="C471" s="53"/>
      <c r="D471" s="75"/>
      <c r="E471" s="75"/>
      <c r="F471" s="53"/>
      <c r="G471" s="51"/>
      <c r="H471" s="51"/>
      <c r="I471" s="53"/>
      <c r="J471" s="75"/>
      <c r="K471" s="75"/>
      <c r="L471" s="75"/>
      <c r="M471" s="75"/>
      <c r="N471" s="75"/>
      <c r="O471" s="75"/>
      <c r="P471" s="75"/>
      <c r="Q471" s="51">
        <v>1</v>
      </c>
      <c r="R471" s="115">
        <v>61700</v>
      </c>
      <c r="S471" s="115">
        <v>38300</v>
      </c>
      <c r="T471" s="53" t="s">
        <v>643</v>
      </c>
      <c r="U471" s="51"/>
      <c r="V471" s="51">
        <v>1</v>
      </c>
      <c r="W471" s="251">
        <v>495978</v>
      </c>
      <c r="X471" s="251">
        <v>1960080</v>
      </c>
      <c r="Y471" s="54" t="s">
        <v>635</v>
      </c>
      <c r="Z471" s="54"/>
      <c r="AA471" s="243" t="s">
        <v>36</v>
      </c>
    </row>
    <row r="472" spans="1:30" s="90" customFormat="1" ht="21.75" thickBot="1">
      <c r="A472" s="102"/>
      <c r="B472" s="102"/>
      <c r="C472" s="123"/>
      <c r="D472" s="74"/>
      <c r="E472" s="74"/>
      <c r="F472" s="123"/>
      <c r="G472" s="69"/>
      <c r="H472" s="69"/>
      <c r="I472" s="123"/>
      <c r="J472" s="74"/>
      <c r="K472" s="74"/>
      <c r="L472" s="74"/>
      <c r="M472" s="74"/>
      <c r="N472" s="74"/>
      <c r="O472" s="74"/>
      <c r="P472" s="74"/>
      <c r="Q472" s="69">
        <v>1</v>
      </c>
      <c r="R472" s="213">
        <v>61700</v>
      </c>
      <c r="S472" s="213">
        <v>38300</v>
      </c>
      <c r="T472" s="123" t="s">
        <v>644</v>
      </c>
      <c r="U472" s="69"/>
      <c r="V472" s="69">
        <v>1</v>
      </c>
      <c r="W472" s="252">
        <v>488601</v>
      </c>
      <c r="X472" s="252">
        <v>1956407</v>
      </c>
      <c r="Y472" s="102" t="s">
        <v>635</v>
      </c>
      <c r="Z472" s="102"/>
      <c r="AA472" s="259" t="s">
        <v>36</v>
      </c>
    </row>
    <row r="473" spans="1:30" s="547" customFormat="1" ht="21.75" thickBot="1">
      <c r="A473" s="519">
        <v>18</v>
      </c>
      <c r="B473" s="520" t="s">
        <v>645</v>
      </c>
      <c r="C473" s="531"/>
      <c r="D473" s="531"/>
      <c r="E473" s="531"/>
      <c r="F473" s="531"/>
      <c r="G473" s="545">
        <f>SUM(G474:G616)</f>
        <v>157</v>
      </c>
      <c r="H473" s="523">
        <v>61700</v>
      </c>
      <c r="I473" s="531"/>
      <c r="J473" s="531"/>
      <c r="K473" s="531"/>
      <c r="L473" s="545">
        <f>SUM(L474:L630)</f>
        <v>41</v>
      </c>
      <c r="M473" s="545">
        <f>SUM(M474:M630)</f>
        <v>41</v>
      </c>
      <c r="N473" s="545">
        <f>SUM(N474:N630)</f>
        <v>30</v>
      </c>
      <c r="O473" s="545">
        <f>SUM(O474:O630)</f>
        <v>11</v>
      </c>
      <c r="P473" s="545">
        <f>SUM(P474:P630)</f>
        <v>0</v>
      </c>
      <c r="Q473" s="545">
        <f>G473-L473+M473</f>
        <v>157</v>
      </c>
      <c r="R473" s="545">
        <f>SUM(R474:R630)</f>
        <v>9686900</v>
      </c>
      <c r="S473" s="545">
        <f>SUM(S474:S630)</f>
        <v>6013100</v>
      </c>
      <c r="T473" s="531"/>
      <c r="U473" s="545">
        <f>SUM(U474:U616)</f>
        <v>73</v>
      </c>
      <c r="V473" s="545">
        <f>G473-L473+M473</f>
        <v>157</v>
      </c>
      <c r="W473" s="570"/>
      <c r="X473" s="570"/>
      <c r="Y473" s="570"/>
      <c r="Z473" s="570">
        <f>COUNTA(Z474:Z630)</f>
        <v>0</v>
      </c>
      <c r="AA473" s="570">
        <f>COUNTA(AA474:AA630)</f>
        <v>157</v>
      </c>
      <c r="AB473" s="545"/>
      <c r="AC473" s="545"/>
      <c r="AD473" s="545" t="s">
        <v>646</v>
      </c>
    </row>
    <row r="474" spans="1:30" s="100" customFormat="1">
      <c r="A474" s="662" t="s">
        <v>1173</v>
      </c>
      <c r="B474" s="662"/>
      <c r="D474" s="211" t="s">
        <v>647</v>
      </c>
      <c r="E474" s="211" t="s">
        <v>648</v>
      </c>
      <c r="F474" s="100" t="s">
        <v>649</v>
      </c>
      <c r="G474" s="89">
        <v>41</v>
      </c>
      <c r="H474" s="89">
        <v>61700</v>
      </c>
      <c r="J474" s="211" t="s">
        <v>647</v>
      </c>
      <c r="K474" s="217" t="s">
        <v>648</v>
      </c>
      <c r="L474" s="238">
        <v>25</v>
      </c>
      <c r="M474" s="238"/>
      <c r="N474" s="238">
        <v>0</v>
      </c>
      <c r="O474" s="238">
        <v>0</v>
      </c>
      <c r="P474" s="238"/>
      <c r="Q474" s="105">
        <v>1</v>
      </c>
      <c r="R474" s="106">
        <v>61700</v>
      </c>
      <c r="S474" s="106">
        <v>38300</v>
      </c>
      <c r="T474" s="107" t="s">
        <v>650</v>
      </c>
      <c r="U474" s="105">
        <v>1</v>
      </c>
      <c r="V474" s="105">
        <v>1</v>
      </c>
      <c r="W474" s="55">
        <v>513362</v>
      </c>
      <c r="X474" s="55">
        <v>2188802</v>
      </c>
      <c r="Y474" s="55" t="s">
        <v>651</v>
      </c>
      <c r="Z474" s="55"/>
      <c r="AA474" s="56" t="s">
        <v>36</v>
      </c>
      <c r="AB474" s="100" t="s">
        <v>652</v>
      </c>
    </row>
    <row r="475" spans="1:30" s="85" customFormat="1">
      <c r="A475" s="661" t="s">
        <v>1238</v>
      </c>
      <c r="B475" s="661"/>
      <c r="D475" s="75"/>
      <c r="E475" s="75"/>
      <c r="G475" s="51"/>
      <c r="H475" s="51"/>
      <c r="J475" s="75"/>
      <c r="K475" s="215"/>
      <c r="L475" s="235"/>
      <c r="M475" s="235"/>
      <c r="N475" s="235"/>
      <c r="O475" s="235"/>
      <c r="P475" s="235"/>
      <c r="Q475" s="103">
        <v>1</v>
      </c>
      <c r="R475" s="96">
        <v>61700</v>
      </c>
      <c r="S475" s="96">
        <v>38300</v>
      </c>
      <c r="T475" s="104" t="s">
        <v>650</v>
      </c>
      <c r="U475" s="103">
        <v>1</v>
      </c>
      <c r="V475" s="103">
        <v>1</v>
      </c>
      <c r="W475" s="54">
        <v>513388</v>
      </c>
      <c r="X475" s="54">
        <v>2188778</v>
      </c>
      <c r="Y475" s="54" t="s">
        <v>651</v>
      </c>
      <c r="Z475" s="54"/>
      <c r="AA475" s="243" t="s">
        <v>36</v>
      </c>
      <c r="AB475" s="53" t="s">
        <v>1189</v>
      </c>
    </row>
    <row r="476" spans="1:30" s="85" customFormat="1">
      <c r="A476" s="661" t="s">
        <v>1239</v>
      </c>
      <c r="B476" s="661"/>
      <c r="D476" s="75"/>
      <c r="E476" s="75"/>
      <c r="G476" s="51"/>
      <c r="H476" s="51"/>
      <c r="J476" s="75"/>
      <c r="K476" s="215"/>
      <c r="L476" s="235"/>
      <c r="M476" s="235"/>
      <c r="N476" s="235"/>
      <c r="O476" s="235"/>
      <c r="P476" s="235"/>
      <c r="Q476" s="103">
        <v>1</v>
      </c>
      <c r="R476" s="96">
        <v>61700</v>
      </c>
      <c r="S476" s="96">
        <v>38300</v>
      </c>
      <c r="T476" s="104" t="s">
        <v>653</v>
      </c>
      <c r="U476" s="103">
        <v>1</v>
      </c>
      <c r="V476" s="103">
        <v>1</v>
      </c>
      <c r="W476" s="54">
        <v>514240</v>
      </c>
      <c r="X476" s="54">
        <v>2188719</v>
      </c>
      <c r="Y476" s="54" t="s">
        <v>651</v>
      </c>
      <c r="Z476" s="54"/>
      <c r="AA476" s="243" t="s">
        <v>36</v>
      </c>
      <c r="AB476" s="53" t="s">
        <v>1190</v>
      </c>
    </row>
    <row r="477" spans="1:30" s="85" customFormat="1">
      <c r="A477" s="661" t="s">
        <v>1167</v>
      </c>
      <c r="B477" s="661"/>
      <c r="D477" s="75"/>
      <c r="E477" s="75"/>
      <c r="G477" s="51"/>
      <c r="H477" s="51"/>
      <c r="J477" s="75"/>
      <c r="K477" s="215"/>
      <c r="L477" s="235"/>
      <c r="M477" s="235"/>
      <c r="N477" s="235"/>
      <c r="O477" s="235"/>
      <c r="P477" s="235"/>
      <c r="Q477" s="103">
        <v>1</v>
      </c>
      <c r="R477" s="96">
        <v>61700</v>
      </c>
      <c r="S477" s="96">
        <v>38300</v>
      </c>
      <c r="T477" s="104" t="s">
        <v>654</v>
      </c>
      <c r="U477" s="103">
        <v>1</v>
      </c>
      <c r="V477" s="103">
        <v>1</v>
      </c>
      <c r="W477" s="54">
        <v>512493</v>
      </c>
      <c r="X477" s="54">
        <v>2188543</v>
      </c>
      <c r="Y477" s="54" t="s">
        <v>651</v>
      </c>
      <c r="Z477" s="54"/>
      <c r="AA477" s="243" t="s">
        <v>36</v>
      </c>
    </row>
    <row r="478" spans="1:30" s="85" customFormat="1">
      <c r="A478" s="661" t="s">
        <v>1240</v>
      </c>
      <c r="B478" s="661"/>
      <c r="D478" s="75"/>
      <c r="E478" s="75"/>
      <c r="G478" s="51"/>
      <c r="H478" s="51"/>
      <c r="J478" s="75"/>
      <c r="K478" s="215"/>
      <c r="L478" s="235"/>
      <c r="M478" s="235"/>
      <c r="N478" s="235"/>
      <c r="O478" s="235"/>
      <c r="P478" s="235"/>
      <c r="Q478" s="103">
        <v>1</v>
      </c>
      <c r="R478" s="96">
        <v>61700</v>
      </c>
      <c r="S478" s="96">
        <v>38300</v>
      </c>
      <c r="T478" s="104" t="s">
        <v>655</v>
      </c>
      <c r="U478" s="103">
        <v>1</v>
      </c>
      <c r="V478" s="103">
        <v>1</v>
      </c>
      <c r="W478" s="54">
        <v>515914</v>
      </c>
      <c r="X478" s="54">
        <v>2189093</v>
      </c>
      <c r="Y478" s="54" t="s">
        <v>651</v>
      </c>
      <c r="Z478" s="54"/>
      <c r="AA478" s="243" t="s">
        <v>36</v>
      </c>
    </row>
    <row r="479" spans="1:30" s="85" customFormat="1">
      <c r="A479" s="86"/>
      <c r="B479" s="214"/>
      <c r="D479" s="75"/>
      <c r="E479" s="75"/>
      <c r="G479" s="51"/>
      <c r="H479" s="51"/>
      <c r="J479" s="75"/>
      <c r="K479" s="215"/>
      <c r="L479" s="235"/>
      <c r="M479" s="235"/>
      <c r="N479" s="235"/>
      <c r="O479" s="235"/>
      <c r="P479" s="235"/>
      <c r="Q479" s="103">
        <v>1</v>
      </c>
      <c r="R479" s="96">
        <v>61700</v>
      </c>
      <c r="S479" s="96">
        <v>38300</v>
      </c>
      <c r="T479" s="104" t="s">
        <v>655</v>
      </c>
      <c r="U479" s="103">
        <v>1</v>
      </c>
      <c r="V479" s="103">
        <v>1</v>
      </c>
      <c r="W479" s="54">
        <v>516493</v>
      </c>
      <c r="X479" s="54">
        <v>2189129</v>
      </c>
      <c r="Y479" s="54" t="s">
        <v>651</v>
      </c>
      <c r="Z479" s="54"/>
      <c r="AA479" s="243" t="s">
        <v>36</v>
      </c>
    </row>
    <row r="480" spans="1:30" s="85" customFormat="1">
      <c r="A480" s="86"/>
      <c r="B480" s="214"/>
      <c r="D480" s="75"/>
      <c r="E480" s="75"/>
      <c r="G480" s="51"/>
      <c r="H480" s="51"/>
      <c r="J480" s="75"/>
      <c r="K480" s="215"/>
      <c r="L480" s="235"/>
      <c r="M480" s="235"/>
      <c r="N480" s="235"/>
      <c r="O480" s="235"/>
      <c r="P480" s="235"/>
      <c r="Q480" s="103">
        <v>1</v>
      </c>
      <c r="R480" s="96">
        <v>61700</v>
      </c>
      <c r="S480" s="96">
        <v>38300</v>
      </c>
      <c r="T480" s="104" t="s">
        <v>656</v>
      </c>
      <c r="U480" s="103">
        <v>1</v>
      </c>
      <c r="V480" s="103">
        <v>1</v>
      </c>
      <c r="W480" s="260">
        <v>515970</v>
      </c>
      <c r="X480" s="54">
        <v>2190231</v>
      </c>
      <c r="Y480" s="54" t="s">
        <v>651</v>
      </c>
      <c r="Z480" s="54"/>
      <c r="AA480" s="243" t="s">
        <v>36</v>
      </c>
    </row>
    <row r="481" spans="1:31" s="85" customFormat="1">
      <c r="A481" s="86"/>
      <c r="B481" s="214"/>
      <c r="D481" s="75"/>
      <c r="E481" s="75"/>
      <c r="G481" s="51"/>
      <c r="H481" s="51"/>
      <c r="J481" s="75"/>
      <c r="K481" s="215"/>
      <c r="L481" s="235"/>
      <c r="M481" s="235"/>
      <c r="N481" s="235"/>
      <c r="O481" s="235"/>
      <c r="P481" s="235"/>
      <c r="Q481" s="103">
        <v>1</v>
      </c>
      <c r="R481" s="96">
        <v>61700</v>
      </c>
      <c r="S481" s="96">
        <v>38300</v>
      </c>
      <c r="T481" s="104" t="s">
        <v>656</v>
      </c>
      <c r="U481" s="103">
        <v>1</v>
      </c>
      <c r="V481" s="103">
        <v>1</v>
      </c>
      <c r="W481" s="260">
        <v>515767</v>
      </c>
      <c r="X481" s="54">
        <v>2189715</v>
      </c>
      <c r="Y481" s="54" t="s">
        <v>651</v>
      </c>
      <c r="Z481" s="54"/>
      <c r="AA481" s="243" t="s">
        <v>36</v>
      </c>
    </row>
    <row r="482" spans="1:31" s="85" customFormat="1">
      <c r="A482" s="86"/>
      <c r="B482" s="214"/>
      <c r="D482" s="75"/>
      <c r="E482" s="75"/>
      <c r="G482" s="51"/>
      <c r="H482" s="51"/>
      <c r="J482" s="75"/>
      <c r="K482" s="215"/>
      <c r="L482" s="235"/>
      <c r="M482" s="235"/>
      <c r="N482" s="235"/>
      <c r="O482" s="235"/>
      <c r="P482" s="235"/>
      <c r="Q482" s="103">
        <v>1</v>
      </c>
      <c r="R482" s="96">
        <v>61700</v>
      </c>
      <c r="S482" s="96">
        <v>38300</v>
      </c>
      <c r="T482" s="104" t="s">
        <v>656</v>
      </c>
      <c r="U482" s="103">
        <v>1</v>
      </c>
      <c r="V482" s="103">
        <v>1</v>
      </c>
      <c r="W482" s="260">
        <v>515679</v>
      </c>
      <c r="X482" s="54">
        <v>2189803</v>
      </c>
      <c r="Y482" s="54" t="s">
        <v>651</v>
      </c>
      <c r="Z482" s="54"/>
      <c r="AA482" s="243" t="s">
        <v>36</v>
      </c>
    </row>
    <row r="483" spans="1:31" s="85" customFormat="1">
      <c r="A483" s="86"/>
      <c r="B483" s="214"/>
      <c r="D483" s="75"/>
      <c r="E483" s="75"/>
      <c r="G483" s="51"/>
      <c r="H483" s="51"/>
      <c r="J483" s="75"/>
      <c r="K483" s="215"/>
      <c r="L483" s="235"/>
      <c r="M483" s="235"/>
      <c r="N483" s="235"/>
      <c r="O483" s="235"/>
      <c r="P483" s="235"/>
      <c r="Q483" s="103">
        <v>1</v>
      </c>
      <c r="R483" s="96">
        <v>61700</v>
      </c>
      <c r="S483" s="96">
        <v>38300</v>
      </c>
      <c r="T483" s="104" t="s">
        <v>657</v>
      </c>
      <c r="U483" s="103">
        <v>1</v>
      </c>
      <c r="V483" s="103">
        <v>1</v>
      </c>
      <c r="W483" s="54">
        <v>514349</v>
      </c>
      <c r="X483" s="54">
        <v>2190386</v>
      </c>
      <c r="Y483" s="54" t="s">
        <v>651</v>
      </c>
      <c r="Z483" s="54"/>
      <c r="AA483" s="243" t="s">
        <v>36</v>
      </c>
    </row>
    <row r="484" spans="1:31" s="85" customFormat="1">
      <c r="A484" s="86"/>
      <c r="B484" s="214"/>
      <c r="D484" s="75"/>
      <c r="E484" s="75"/>
      <c r="G484" s="51"/>
      <c r="H484" s="51"/>
      <c r="J484" s="75"/>
      <c r="K484" s="215"/>
      <c r="L484" s="235"/>
      <c r="M484" s="235"/>
      <c r="N484" s="235"/>
      <c r="O484" s="235"/>
      <c r="P484" s="235"/>
      <c r="Q484" s="103">
        <v>1</v>
      </c>
      <c r="R484" s="96">
        <v>61700</v>
      </c>
      <c r="S484" s="96">
        <v>38300</v>
      </c>
      <c r="T484" s="104" t="s">
        <v>657</v>
      </c>
      <c r="U484" s="103">
        <v>1</v>
      </c>
      <c r="V484" s="103">
        <v>1</v>
      </c>
      <c r="W484" s="54">
        <v>514431</v>
      </c>
      <c r="X484" s="54">
        <v>2190362</v>
      </c>
      <c r="Y484" s="54" t="s">
        <v>651</v>
      </c>
      <c r="Z484" s="54"/>
      <c r="AA484" s="243" t="s">
        <v>36</v>
      </c>
    </row>
    <row r="485" spans="1:31" s="85" customFormat="1">
      <c r="A485" s="86"/>
      <c r="B485" s="214"/>
      <c r="D485" s="75"/>
      <c r="E485" s="75"/>
      <c r="G485" s="51"/>
      <c r="H485" s="51"/>
      <c r="J485" s="75"/>
      <c r="K485" s="215"/>
      <c r="L485" s="235"/>
      <c r="M485" s="235"/>
      <c r="N485" s="235"/>
      <c r="O485" s="235"/>
      <c r="P485" s="235"/>
      <c r="Q485" s="103">
        <v>1</v>
      </c>
      <c r="R485" s="96">
        <v>61700</v>
      </c>
      <c r="S485" s="96">
        <v>38300</v>
      </c>
      <c r="T485" s="104" t="s">
        <v>657</v>
      </c>
      <c r="U485" s="103">
        <v>1</v>
      </c>
      <c r="V485" s="103">
        <v>1</v>
      </c>
      <c r="W485" s="54">
        <v>514547</v>
      </c>
      <c r="X485" s="54">
        <v>2190342</v>
      </c>
      <c r="Y485" s="54" t="s">
        <v>651</v>
      </c>
      <c r="Z485" s="54"/>
      <c r="AA485" s="243" t="s">
        <v>36</v>
      </c>
    </row>
    <row r="486" spans="1:31" s="85" customFormat="1">
      <c r="A486" s="86"/>
      <c r="B486" s="214"/>
      <c r="D486" s="75"/>
      <c r="E486" s="75"/>
      <c r="G486" s="51"/>
      <c r="H486" s="51"/>
      <c r="J486" s="75"/>
      <c r="K486" s="215"/>
      <c r="L486" s="235"/>
      <c r="M486" s="235"/>
      <c r="N486" s="235"/>
      <c r="O486" s="235"/>
      <c r="P486" s="235"/>
      <c r="Q486" s="103">
        <v>1</v>
      </c>
      <c r="R486" s="96">
        <v>61700</v>
      </c>
      <c r="S486" s="96">
        <v>38300</v>
      </c>
      <c r="T486" s="104" t="s">
        <v>657</v>
      </c>
      <c r="U486" s="103">
        <v>1</v>
      </c>
      <c r="V486" s="103">
        <v>1</v>
      </c>
      <c r="W486" s="54">
        <v>514782</v>
      </c>
      <c r="X486" s="54">
        <v>2190282</v>
      </c>
      <c r="Y486" s="54" t="s">
        <v>651</v>
      </c>
      <c r="Z486" s="54"/>
      <c r="AA486" s="243" t="s">
        <v>36</v>
      </c>
    </row>
    <row r="487" spans="1:31" s="85" customFormat="1">
      <c r="A487" s="86"/>
      <c r="B487" s="214"/>
      <c r="D487" s="75"/>
      <c r="E487" s="75"/>
      <c r="G487" s="51"/>
      <c r="H487" s="51"/>
      <c r="J487" s="75"/>
      <c r="K487" s="215"/>
      <c r="L487" s="235"/>
      <c r="M487" s="235"/>
      <c r="N487" s="235"/>
      <c r="O487" s="235"/>
      <c r="P487" s="235"/>
      <c r="Q487" s="103">
        <v>1</v>
      </c>
      <c r="R487" s="96">
        <v>61700</v>
      </c>
      <c r="S487" s="96">
        <v>38300</v>
      </c>
      <c r="T487" s="104" t="s">
        <v>657</v>
      </c>
      <c r="U487" s="103">
        <v>1</v>
      </c>
      <c r="V487" s="103">
        <v>1</v>
      </c>
      <c r="W487" s="54">
        <v>514922</v>
      </c>
      <c r="X487" s="54">
        <v>2190185</v>
      </c>
      <c r="Y487" s="54" t="s">
        <v>651</v>
      </c>
      <c r="Z487" s="54"/>
      <c r="AA487" s="243" t="s">
        <v>36</v>
      </c>
    </row>
    <row r="488" spans="1:31" s="85" customFormat="1">
      <c r="A488" s="86"/>
      <c r="B488" s="214"/>
      <c r="D488" s="75"/>
      <c r="E488" s="75"/>
      <c r="G488" s="51"/>
      <c r="H488" s="51"/>
      <c r="J488" s="75"/>
      <c r="K488" s="215"/>
      <c r="L488" s="235"/>
      <c r="M488" s="235"/>
      <c r="N488" s="235"/>
      <c r="O488" s="235"/>
      <c r="P488" s="235"/>
      <c r="Q488" s="103">
        <v>1</v>
      </c>
      <c r="R488" s="96">
        <v>61700</v>
      </c>
      <c r="S488" s="96">
        <v>38300</v>
      </c>
      <c r="T488" s="104" t="s">
        <v>658</v>
      </c>
      <c r="U488" s="103">
        <v>1</v>
      </c>
      <c r="V488" s="103">
        <v>1</v>
      </c>
      <c r="W488" s="54">
        <v>513319</v>
      </c>
      <c r="X488" s="54">
        <v>2188436</v>
      </c>
      <c r="Y488" s="54" t="s">
        <v>651</v>
      </c>
      <c r="Z488" s="54"/>
      <c r="AA488" s="243" t="s">
        <v>36</v>
      </c>
    </row>
    <row r="489" spans="1:31" s="85" customFormat="1">
      <c r="A489" s="86"/>
      <c r="B489" s="214"/>
      <c r="D489" s="75"/>
      <c r="E489" s="75"/>
      <c r="G489" s="51"/>
      <c r="H489" s="51"/>
      <c r="J489" s="75"/>
      <c r="K489" s="215"/>
      <c r="L489" s="235"/>
      <c r="M489" s="235"/>
      <c r="N489" s="235"/>
      <c r="O489" s="235"/>
      <c r="P489" s="235"/>
      <c r="Q489" s="103">
        <v>1</v>
      </c>
      <c r="R489" s="96">
        <v>61700</v>
      </c>
      <c r="S489" s="96">
        <v>38300</v>
      </c>
      <c r="T489" s="104" t="s">
        <v>658</v>
      </c>
      <c r="U489" s="103">
        <v>1</v>
      </c>
      <c r="V489" s="103">
        <v>1</v>
      </c>
      <c r="W489" s="54">
        <v>513353</v>
      </c>
      <c r="X489" s="54">
        <v>2188189</v>
      </c>
      <c r="Y489" s="54" t="s">
        <v>651</v>
      </c>
      <c r="Z489" s="54"/>
      <c r="AA489" s="243" t="s">
        <v>36</v>
      </c>
    </row>
    <row r="490" spans="1:31" s="85" customFormat="1">
      <c r="A490" s="86"/>
      <c r="B490" s="214"/>
      <c r="D490" s="75"/>
      <c r="E490" s="214" t="s">
        <v>659</v>
      </c>
      <c r="G490" s="84">
        <v>5</v>
      </c>
      <c r="H490" s="84">
        <v>61700</v>
      </c>
      <c r="J490" s="214"/>
      <c r="K490" s="215" t="s">
        <v>659</v>
      </c>
      <c r="L490" s="235"/>
      <c r="M490" s="235">
        <v>11</v>
      </c>
      <c r="N490" s="235">
        <v>0</v>
      </c>
      <c r="O490" s="235">
        <v>11</v>
      </c>
      <c r="P490" s="235"/>
      <c r="Q490" s="103">
        <v>1</v>
      </c>
      <c r="R490" s="96">
        <v>61700</v>
      </c>
      <c r="S490" s="96">
        <v>38300</v>
      </c>
      <c r="T490" s="104" t="s">
        <v>660</v>
      </c>
      <c r="U490" s="103">
        <v>1</v>
      </c>
      <c r="V490" s="103">
        <v>1</v>
      </c>
      <c r="W490" s="54">
        <v>514495</v>
      </c>
      <c r="X490" s="54">
        <v>2194122</v>
      </c>
      <c r="Y490" s="54" t="s">
        <v>651</v>
      </c>
      <c r="Z490" s="54"/>
      <c r="AA490" s="243" t="s">
        <v>36</v>
      </c>
      <c r="AB490" s="85" t="s">
        <v>661</v>
      </c>
      <c r="AE490" s="85">
        <f>16-5</f>
        <v>11</v>
      </c>
    </row>
    <row r="491" spans="1:31" s="85" customFormat="1">
      <c r="A491" s="86"/>
      <c r="B491" s="214"/>
      <c r="D491" s="75"/>
      <c r="E491" s="75"/>
      <c r="G491" s="51"/>
      <c r="H491" s="51"/>
      <c r="J491" s="75"/>
      <c r="K491" s="215"/>
      <c r="L491" s="235"/>
      <c r="M491" s="235"/>
      <c r="N491" s="235"/>
      <c r="O491" s="235"/>
      <c r="P491" s="235"/>
      <c r="Q491" s="103">
        <v>1</v>
      </c>
      <c r="R491" s="96">
        <v>61700</v>
      </c>
      <c r="S491" s="96">
        <v>38300</v>
      </c>
      <c r="T491" s="104" t="s">
        <v>660</v>
      </c>
      <c r="U491" s="103">
        <v>1</v>
      </c>
      <c r="V491" s="103">
        <v>1</v>
      </c>
      <c r="W491" s="54">
        <v>514408</v>
      </c>
      <c r="X491" s="54">
        <v>2194423</v>
      </c>
      <c r="Y491" s="54" t="s">
        <v>651</v>
      </c>
      <c r="Z491" s="54"/>
      <c r="AA491" s="243" t="s">
        <v>36</v>
      </c>
    </row>
    <row r="492" spans="1:31" s="85" customFormat="1">
      <c r="A492" s="86"/>
      <c r="B492" s="214"/>
      <c r="D492" s="75"/>
      <c r="E492" s="75"/>
      <c r="G492" s="51"/>
      <c r="H492" s="51"/>
      <c r="J492" s="75"/>
      <c r="K492" s="215"/>
      <c r="L492" s="235"/>
      <c r="M492" s="235"/>
      <c r="N492" s="235"/>
      <c r="O492" s="235"/>
      <c r="P492" s="235"/>
      <c r="Q492" s="103">
        <v>1</v>
      </c>
      <c r="R492" s="96">
        <v>61700</v>
      </c>
      <c r="S492" s="96">
        <v>38300</v>
      </c>
      <c r="T492" s="104" t="s">
        <v>660</v>
      </c>
      <c r="U492" s="103">
        <v>1</v>
      </c>
      <c r="V492" s="103">
        <v>1</v>
      </c>
      <c r="W492" s="54">
        <v>514421</v>
      </c>
      <c r="X492" s="54">
        <v>2194300</v>
      </c>
      <c r="Y492" s="54" t="s">
        <v>651</v>
      </c>
      <c r="Z492" s="54"/>
      <c r="AA492" s="243" t="s">
        <v>36</v>
      </c>
    </row>
    <row r="493" spans="1:31" s="85" customFormat="1">
      <c r="A493" s="86"/>
      <c r="B493" s="214"/>
      <c r="D493" s="75"/>
      <c r="E493" s="75"/>
      <c r="G493" s="51"/>
      <c r="H493" s="51"/>
      <c r="J493" s="75"/>
      <c r="K493" s="215"/>
      <c r="L493" s="235"/>
      <c r="M493" s="235"/>
      <c r="N493" s="235"/>
      <c r="O493" s="235"/>
      <c r="P493" s="235"/>
      <c r="Q493" s="103">
        <v>1</v>
      </c>
      <c r="R493" s="96">
        <v>61700</v>
      </c>
      <c r="S493" s="96">
        <v>38300</v>
      </c>
      <c r="T493" s="104" t="s">
        <v>660</v>
      </c>
      <c r="U493" s="103">
        <v>1</v>
      </c>
      <c r="V493" s="103">
        <v>1</v>
      </c>
      <c r="W493" s="54">
        <v>513683</v>
      </c>
      <c r="X493" s="54">
        <v>2194990</v>
      </c>
      <c r="Y493" s="54" t="s">
        <v>651</v>
      </c>
      <c r="Z493" s="54"/>
      <c r="AA493" s="243" t="s">
        <v>36</v>
      </c>
    </row>
    <row r="494" spans="1:31" s="85" customFormat="1">
      <c r="A494" s="86"/>
      <c r="B494" s="214"/>
      <c r="D494" s="75"/>
      <c r="E494" s="75"/>
      <c r="G494" s="51"/>
      <c r="H494" s="51"/>
      <c r="J494" s="75"/>
      <c r="K494" s="215"/>
      <c r="L494" s="235"/>
      <c r="M494" s="235"/>
      <c r="N494" s="235"/>
      <c r="O494" s="235"/>
      <c r="P494" s="235"/>
      <c r="Q494" s="103">
        <v>1</v>
      </c>
      <c r="R494" s="96">
        <v>61700</v>
      </c>
      <c r="S494" s="96">
        <v>38300</v>
      </c>
      <c r="T494" s="104" t="s">
        <v>660</v>
      </c>
      <c r="U494" s="103">
        <v>1</v>
      </c>
      <c r="V494" s="103">
        <v>1</v>
      </c>
      <c r="W494" s="54">
        <v>513628</v>
      </c>
      <c r="X494" s="54">
        <v>2195153</v>
      </c>
      <c r="Y494" s="54" t="s">
        <v>651</v>
      </c>
      <c r="Z494" s="54"/>
      <c r="AA494" s="243" t="s">
        <v>36</v>
      </c>
    </row>
    <row r="495" spans="1:31" s="85" customFormat="1">
      <c r="A495" s="86"/>
      <c r="B495" s="214"/>
      <c r="D495" s="75"/>
      <c r="E495" s="75"/>
      <c r="G495" s="51"/>
      <c r="H495" s="51"/>
      <c r="J495" s="75"/>
      <c r="K495" s="215"/>
      <c r="L495" s="235"/>
      <c r="M495" s="235"/>
      <c r="N495" s="235"/>
      <c r="O495" s="235"/>
      <c r="P495" s="235"/>
      <c r="Q495" s="103">
        <v>1</v>
      </c>
      <c r="R495" s="96">
        <v>61700</v>
      </c>
      <c r="S495" s="96">
        <v>38300</v>
      </c>
      <c r="T495" s="104" t="s">
        <v>662</v>
      </c>
      <c r="U495" s="103">
        <v>1</v>
      </c>
      <c r="V495" s="103">
        <v>1</v>
      </c>
      <c r="W495" s="54">
        <v>516712</v>
      </c>
      <c r="X495" s="54">
        <v>2192530</v>
      </c>
      <c r="Y495" s="54" t="s">
        <v>651</v>
      </c>
      <c r="Z495" s="54"/>
      <c r="AA495" s="243" t="s">
        <v>36</v>
      </c>
    </row>
    <row r="496" spans="1:31" s="85" customFormat="1">
      <c r="A496" s="86"/>
      <c r="B496" s="214"/>
      <c r="D496" s="75"/>
      <c r="E496" s="75"/>
      <c r="G496" s="51"/>
      <c r="H496" s="51"/>
      <c r="J496" s="75"/>
      <c r="K496" s="215"/>
      <c r="L496" s="235"/>
      <c r="M496" s="235"/>
      <c r="N496" s="235"/>
      <c r="O496" s="235"/>
      <c r="P496" s="235"/>
      <c r="Q496" s="103">
        <v>1</v>
      </c>
      <c r="R496" s="96">
        <v>61700</v>
      </c>
      <c r="S496" s="96">
        <v>38300</v>
      </c>
      <c r="T496" s="104" t="s">
        <v>662</v>
      </c>
      <c r="U496" s="103">
        <v>1</v>
      </c>
      <c r="V496" s="103">
        <v>1</v>
      </c>
      <c r="W496" s="54">
        <v>517179</v>
      </c>
      <c r="X496" s="54">
        <v>2192381</v>
      </c>
      <c r="Y496" s="54" t="s">
        <v>651</v>
      </c>
      <c r="Z496" s="54"/>
      <c r="AA496" s="243" t="s">
        <v>36</v>
      </c>
    </row>
    <row r="497" spans="1:28" s="85" customFormat="1">
      <c r="A497" s="86"/>
      <c r="B497" s="214"/>
      <c r="D497" s="75"/>
      <c r="E497" s="75"/>
      <c r="G497" s="51"/>
      <c r="H497" s="51"/>
      <c r="J497" s="75"/>
      <c r="K497" s="215"/>
      <c r="L497" s="235"/>
      <c r="M497" s="235"/>
      <c r="N497" s="235"/>
      <c r="O497" s="235"/>
      <c r="P497" s="235"/>
      <c r="Q497" s="103">
        <v>1</v>
      </c>
      <c r="R497" s="96">
        <v>61700</v>
      </c>
      <c r="S497" s="96">
        <v>38300</v>
      </c>
      <c r="T497" s="104" t="s">
        <v>662</v>
      </c>
      <c r="U497" s="103">
        <v>1</v>
      </c>
      <c r="V497" s="103">
        <v>1</v>
      </c>
      <c r="W497" s="54">
        <v>516397</v>
      </c>
      <c r="X497" s="54">
        <v>2192456</v>
      </c>
      <c r="Y497" s="54" t="s">
        <v>651</v>
      </c>
      <c r="Z497" s="54"/>
      <c r="AA497" s="243" t="s">
        <v>36</v>
      </c>
    </row>
    <row r="498" spans="1:28" s="85" customFormat="1">
      <c r="A498" s="86"/>
      <c r="B498" s="214"/>
      <c r="D498" s="75"/>
      <c r="E498" s="75"/>
      <c r="G498" s="51"/>
      <c r="H498" s="51"/>
      <c r="J498" s="75"/>
      <c r="K498" s="215"/>
      <c r="L498" s="235"/>
      <c r="M498" s="235"/>
      <c r="N498" s="235"/>
      <c r="O498" s="235"/>
      <c r="P498" s="235"/>
      <c r="Q498" s="103">
        <v>1</v>
      </c>
      <c r="R498" s="96">
        <v>61700</v>
      </c>
      <c r="S498" s="96">
        <v>38300</v>
      </c>
      <c r="T498" s="104" t="s">
        <v>662</v>
      </c>
      <c r="U498" s="103">
        <v>1</v>
      </c>
      <c r="V498" s="103">
        <v>1</v>
      </c>
      <c r="W498" s="54">
        <v>515982</v>
      </c>
      <c r="X498" s="54">
        <v>2192556</v>
      </c>
      <c r="Y498" s="54" t="s">
        <v>651</v>
      </c>
      <c r="Z498" s="54"/>
      <c r="AA498" s="243" t="s">
        <v>36</v>
      </c>
    </row>
    <row r="499" spans="1:28" s="85" customFormat="1">
      <c r="A499" s="86"/>
      <c r="B499" s="214"/>
      <c r="D499" s="75"/>
      <c r="E499" s="75"/>
      <c r="G499" s="51"/>
      <c r="H499" s="51"/>
      <c r="J499" s="75"/>
      <c r="K499" s="215"/>
      <c r="L499" s="235"/>
      <c r="M499" s="235"/>
      <c r="N499" s="235"/>
      <c r="O499" s="235"/>
      <c r="P499" s="235"/>
      <c r="Q499" s="103">
        <v>1</v>
      </c>
      <c r="R499" s="96">
        <v>61700</v>
      </c>
      <c r="S499" s="96">
        <v>38300</v>
      </c>
      <c r="T499" s="104" t="s">
        <v>663</v>
      </c>
      <c r="U499" s="103">
        <v>1</v>
      </c>
      <c r="V499" s="103">
        <v>1</v>
      </c>
      <c r="W499" s="54">
        <v>513960</v>
      </c>
      <c r="X499" s="54">
        <v>219459</v>
      </c>
      <c r="Y499" s="54" t="s">
        <v>651</v>
      </c>
      <c r="Z499" s="54"/>
      <c r="AA499" s="243" t="s">
        <v>36</v>
      </c>
    </row>
    <row r="500" spans="1:28" s="85" customFormat="1">
      <c r="A500" s="86"/>
      <c r="B500" s="214"/>
      <c r="D500" s="75"/>
      <c r="E500" s="75"/>
      <c r="G500" s="51"/>
      <c r="H500" s="51"/>
      <c r="J500" s="75"/>
      <c r="K500" s="215"/>
      <c r="L500" s="235"/>
      <c r="M500" s="235"/>
      <c r="N500" s="235"/>
      <c r="O500" s="235"/>
      <c r="P500" s="235"/>
      <c r="Q500" s="103">
        <v>1</v>
      </c>
      <c r="R500" s="96">
        <v>61700</v>
      </c>
      <c r="S500" s="96">
        <v>38300</v>
      </c>
      <c r="T500" s="104" t="s">
        <v>663</v>
      </c>
      <c r="U500" s="103">
        <v>1</v>
      </c>
      <c r="V500" s="103">
        <v>1</v>
      </c>
      <c r="W500" s="54">
        <v>514011</v>
      </c>
      <c r="X500" s="54">
        <v>2194404</v>
      </c>
      <c r="Y500" s="54" t="s">
        <v>651</v>
      </c>
      <c r="Z500" s="54"/>
      <c r="AA500" s="243" t="s">
        <v>36</v>
      </c>
    </row>
    <row r="501" spans="1:28" s="85" customFormat="1">
      <c r="A501" s="86"/>
      <c r="B501" s="214"/>
      <c r="D501" s="75"/>
      <c r="E501" s="75"/>
      <c r="G501" s="51"/>
      <c r="H501" s="51"/>
      <c r="J501" s="75"/>
      <c r="K501" s="215"/>
      <c r="L501" s="235"/>
      <c r="M501" s="235"/>
      <c r="N501" s="235"/>
      <c r="O501" s="235"/>
      <c r="P501" s="235"/>
      <c r="Q501" s="103">
        <v>1</v>
      </c>
      <c r="R501" s="96">
        <v>61700</v>
      </c>
      <c r="S501" s="96">
        <v>38300</v>
      </c>
      <c r="T501" s="104" t="s">
        <v>663</v>
      </c>
      <c r="U501" s="103"/>
      <c r="V501" s="103">
        <v>1</v>
      </c>
      <c r="W501" s="54">
        <v>513969</v>
      </c>
      <c r="X501" s="54">
        <v>2194505</v>
      </c>
      <c r="Y501" s="54" t="s">
        <v>651</v>
      </c>
      <c r="Z501" s="54"/>
      <c r="AA501" s="243" t="s">
        <v>36</v>
      </c>
    </row>
    <row r="502" spans="1:28" s="85" customFormat="1">
      <c r="A502" s="86"/>
      <c r="B502" s="214"/>
      <c r="D502" s="75"/>
      <c r="E502" s="75"/>
      <c r="G502" s="51"/>
      <c r="H502" s="51"/>
      <c r="J502" s="75"/>
      <c r="K502" s="215"/>
      <c r="L502" s="235"/>
      <c r="M502" s="235"/>
      <c r="N502" s="235"/>
      <c r="O502" s="235"/>
      <c r="P502" s="235"/>
      <c r="Q502" s="103">
        <v>1</v>
      </c>
      <c r="R502" s="96">
        <v>61700</v>
      </c>
      <c r="S502" s="96">
        <v>38300</v>
      </c>
      <c r="T502" s="104" t="s">
        <v>663</v>
      </c>
      <c r="U502" s="103"/>
      <c r="V502" s="103">
        <v>1</v>
      </c>
      <c r="W502" s="54">
        <v>514396</v>
      </c>
      <c r="X502" s="54">
        <v>2191581</v>
      </c>
      <c r="Y502" s="54" t="s">
        <v>651</v>
      </c>
      <c r="Z502" s="54"/>
      <c r="AA502" s="243" t="s">
        <v>36</v>
      </c>
    </row>
    <row r="503" spans="1:28" s="85" customFormat="1">
      <c r="A503" s="86"/>
      <c r="B503" s="214"/>
      <c r="D503" s="75"/>
      <c r="E503" s="75"/>
      <c r="G503" s="51"/>
      <c r="H503" s="51"/>
      <c r="J503" s="75"/>
      <c r="K503" s="215"/>
      <c r="L503" s="235"/>
      <c r="M503" s="235"/>
      <c r="N503" s="235"/>
      <c r="O503" s="235"/>
      <c r="P503" s="235"/>
      <c r="Q503" s="103">
        <v>1</v>
      </c>
      <c r="R503" s="96">
        <v>61700</v>
      </c>
      <c r="S503" s="96">
        <v>38300</v>
      </c>
      <c r="T503" s="104" t="s">
        <v>663</v>
      </c>
      <c r="U503" s="103"/>
      <c r="V503" s="103">
        <v>1</v>
      </c>
      <c r="W503" s="54">
        <v>514597</v>
      </c>
      <c r="X503" s="54">
        <v>2191539</v>
      </c>
      <c r="Y503" s="54" t="s">
        <v>651</v>
      </c>
      <c r="Z503" s="54"/>
      <c r="AA503" s="243" t="s">
        <v>36</v>
      </c>
    </row>
    <row r="504" spans="1:28" s="85" customFormat="1">
      <c r="A504" s="86"/>
      <c r="B504" s="214"/>
      <c r="D504" s="75"/>
      <c r="E504" s="75"/>
      <c r="G504" s="51"/>
      <c r="H504" s="51"/>
      <c r="J504" s="75"/>
      <c r="K504" s="215"/>
      <c r="L504" s="235"/>
      <c r="M504" s="235"/>
      <c r="N504" s="235"/>
      <c r="O504" s="235"/>
      <c r="P504" s="235"/>
      <c r="Q504" s="103">
        <v>1</v>
      </c>
      <c r="R504" s="96">
        <v>61700</v>
      </c>
      <c r="S504" s="96">
        <v>38300</v>
      </c>
      <c r="T504" s="104" t="s">
        <v>663</v>
      </c>
      <c r="U504" s="103"/>
      <c r="V504" s="103">
        <v>1</v>
      </c>
      <c r="W504" s="54">
        <v>514504</v>
      </c>
      <c r="X504" s="54">
        <v>2191236</v>
      </c>
      <c r="Y504" s="54" t="s">
        <v>651</v>
      </c>
      <c r="Z504" s="54"/>
      <c r="AA504" s="243" t="s">
        <v>36</v>
      </c>
    </row>
    <row r="505" spans="1:28" s="85" customFormat="1">
      <c r="A505" s="86"/>
      <c r="B505" s="214"/>
      <c r="D505" s="75"/>
      <c r="E505" s="75"/>
      <c r="G505" s="51"/>
      <c r="H505" s="51"/>
      <c r="J505" s="75"/>
      <c r="K505" s="215"/>
      <c r="L505" s="235"/>
      <c r="M505" s="235"/>
      <c r="N505" s="235"/>
      <c r="O505" s="235"/>
      <c r="P505" s="235"/>
      <c r="Q505" s="103">
        <v>1</v>
      </c>
      <c r="R505" s="96">
        <v>61700</v>
      </c>
      <c r="S505" s="96">
        <v>38300</v>
      </c>
      <c r="T505" s="104" t="s">
        <v>663</v>
      </c>
      <c r="U505" s="103"/>
      <c r="V505" s="103">
        <v>1</v>
      </c>
      <c r="W505" s="54">
        <v>513286</v>
      </c>
      <c r="X505" s="54">
        <v>2191267</v>
      </c>
      <c r="Y505" s="54" t="s">
        <v>651</v>
      </c>
      <c r="Z505" s="54"/>
      <c r="AA505" s="243" t="s">
        <v>36</v>
      </c>
    </row>
    <row r="506" spans="1:28" s="85" customFormat="1">
      <c r="A506" s="86"/>
      <c r="B506" s="214"/>
      <c r="D506" s="75"/>
      <c r="E506" s="75"/>
      <c r="G506" s="51"/>
      <c r="H506" s="51"/>
      <c r="J506" s="75"/>
      <c r="K506" s="215" t="s">
        <v>664</v>
      </c>
      <c r="L506" s="235"/>
      <c r="M506" s="235">
        <v>14</v>
      </c>
      <c r="N506" s="235">
        <v>14</v>
      </c>
      <c r="O506" s="235">
        <v>0</v>
      </c>
      <c r="P506" s="235">
        <v>0</v>
      </c>
      <c r="Q506" s="103">
        <v>1</v>
      </c>
      <c r="R506" s="96">
        <v>61700</v>
      </c>
      <c r="S506" s="96">
        <v>38300</v>
      </c>
      <c r="T506" s="104" t="s">
        <v>665</v>
      </c>
      <c r="U506" s="103">
        <v>1</v>
      </c>
      <c r="V506" s="103">
        <v>1</v>
      </c>
      <c r="W506" s="54">
        <v>514575</v>
      </c>
      <c r="X506" s="54">
        <v>2187202</v>
      </c>
      <c r="Y506" s="54" t="s">
        <v>651</v>
      </c>
      <c r="Z506" s="54"/>
      <c r="AA506" s="243" t="s">
        <v>36</v>
      </c>
      <c r="AB506" s="85" t="s">
        <v>666</v>
      </c>
    </row>
    <row r="507" spans="1:28" s="85" customFormat="1">
      <c r="A507" s="86"/>
      <c r="B507" s="214"/>
      <c r="D507" s="75"/>
      <c r="E507" s="75"/>
      <c r="G507" s="51"/>
      <c r="H507" s="51"/>
      <c r="J507" s="75"/>
      <c r="K507" s="215"/>
      <c r="L507" s="235"/>
      <c r="M507" s="235"/>
      <c r="N507" s="235"/>
      <c r="O507" s="235"/>
      <c r="P507" s="235"/>
      <c r="Q507" s="103">
        <v>1</v>
      </c>
      <c r="R507" s="96">
        <v>61700</v>
      </c>
      <c r="S507" s="96">
        <v>38300</v>
      </c>
      <c r="T507" s="104" t="s">
        <v>665</v>
      </c>
      <c r="U507" s="103">
        <v>1</v>
      </c>
      <c r="V507" s="103">
        <v>1</v>
      </c>
      <c r="W507" s="54">
        <v>514683</v>
      </c>
      <c r="X507" s="54">
        <v>2187166</v>
      </c>
      <c r="Y507" s="54" t="s">
        <v>651</v>
      </c>
      <c r="Z507" s="54"/>
      <c r="AA507" s="243" t="s">
        <v>36</v>
      </c>
    </row>
    <row r="508" spans="1:28" s="85" customFormat="1">
      <c r="A508" s="86"/>
      <c r="B508" s="214"/>
      <c r="D508" s="75"/>
      <c r="E508" s="75"/>
      <c r="G508" s="51"/>
      <c r="H508" s="51"/>
      <c r="J508" s="75"/>
      <c r="K508" s="215"/>
      <c r="L508" s="235"/>
      <c r="M508" s="235"/>
      <c r="N508" s="235"/>
      <c r="O508" s="235"/>
      <c r="P508" s="235"/>
      <c r="Q508" s="103">
        <v>1</v>
      </c>
      <c r="R508" s="96">
        <v>61700</v>
      </c>
      <c r="S508" s="96">
        <v>38300</v>
      </c>
      <c r="T508" s="104" t="s">
        <v>665</v>
      </c>
      <c r="U508" s="103">
        <v>1</v>
      </c>
      <c r="V508" s="103">
        <v>1</v>
      </c>
      <c r="W508" s="54">
        <v>514845</v>
      </c>
      <c r="X508" s="54">
        <v>2187132</v>
      </c>
      <c r="Y508" s="54" t="s">
        <v>651</v>
      </c>
      <c r="Z508" s="54"/>
      <c r="AA508" s="243" t="s">
        <v>36</v>
      </c>
    </row>
    <row r="509" spans="1:28" s="85" customFormat="1">
      <c r="A509" s="86"/>
      <c r="B509" s="214"/>
      <c r="D509" s="75"/>
      <c r="E509" s="75"/>
      <c r="G509" s="51"/>
      <c r="H509" s="51"/>
      <c r="J509" s="75"/>
      <c r="K509" s="215"/>
      <c r="L509" s="235"/>
      <c r="M509" s="235"/>
      <c r="N509" s="235"/>
      <c r="O509" s="235"/>
      <c r="P509" s="235"/>
      <c r="Q509" s="103">
        <v>1</v>
      </c>
      <c r="R509" s="96">
        <v>61700</v>
      </c>
      <c r="S509" s="96">
        <v>38300</v>
      </c>
      <c r="T509" s="104" t="s">
        <v>665</v>
      </c>
      <c r="U509" s="103">
        <v>1</v>
      </c>
      <c r="V509" s="103">
        <v>1</v>
      </c>
      <c r="W509" s="54">
        <v>515025</v>
      </c>
      <c r="X509" s="54">
        <v>2187127</v>
      </c>
      <c r="Y509" s="54" t="s">
        <v>651</v>
      </c>
      <c r="Z509" s="54"/>
      <c r="AA509" s="243" t="s">
        <v>36</v>
      </c>
    </row>
    <row r="510" spans="1:28" s="85" customFormat="1">
      <c r="A510" s="86"/>
      <c r="B510" s="214"/>
      <c r="D510" s="75"/>
      <c r="E510" s="75"/>
      <c r="G510" s="51"/>
      <c r="H510" s="51"/>
      <c r="J510" s="75"/>
      <c r="K510" s="215"/>
      <c r="L510" s="235"/>
      <c r="M510" s="235"/>
      <c r="N510" s="235"/>
      <c r="O510" s="235"/>
      <c r="P510" s="235"/>
      <c r="Q510" s="103">
        <v>1</v>
      </c>
      <c r="R510" s="96">
        <v>61700</v>
      </c>
      <c r="S510" s="96">
        <v>38300</v>
      </c>
      <c r="T510" s="104" t="s">
        <v>667</v>
      </c>
      <c r="U510" s="103">
        <v>1</v>
      </c>
      <c r="V510" s="103">
        <v>1</v>
      </c>
      <c r="W510" s="54">
        <v>511872</v>
      </c>
      <c r="X510" s="54">
        <v>1286348</v>
      </c>
      <c r="Y510" s="54" t="s">
        <v>651</v>
      </c>
      <c r="Z510" s="54"/>
      <c r="AA510" s="243" t="s">
        <v>36</v>
      </c>
    </row>
    <row r="511" spans="1:28" s="85" customFormat="1">
      <c r="A511" s="86"/>
      <c r="B511" s="214"/>
      <c r="D511" s="75"/>
      <c r="E511" s="75"/>
      <c r="G511" s="51"/>
      <c r="H511" s="51"/>
      <c r="J511" s="75"/>
      <c r="K511" s="215"/>
      <c r="L511" s="235"/>
      <c r="M511" s="235"/>
      <c r="N511" s="235"/>
      <c r="O511" s="235"/>
      <c r="P511" s="235"/>
      <c r="Q511" s="103">
        <v>1</v>
      </c>
      <c r="R511" s="96">
        <v>61700</v>
      </c>
      <c r="S511" s="96">
        <v>38300</v>
      </c>
      <c r="T511" s="104" t="s">
        <v>667</v>
      </c>
      <c r="U511" s="103">
        <v>1</v>
      </c>
      <c r="V511" s="103">
        <v>1</v>
      </c>
      <c r="W511" s="54">
        <v>512078</v>
      </c>
      <c r="X511" s="54">
        <v>2186312</v>
      </c>
      <c r="Y511" s="54" t="s">
        <v>651</v>
      </c>
      <c r="Z511" s="54"/>
      <c r="AA511" s="243" t="s">
        <v>36</v>
      </c>
    </row>
    <row r="512" spans="1:28" s="85" customFormat="1">
      <c r="A512" s="86"/>
      <c r="B512" s="214"/>
      <c r="D512" s="75"/>
      <c r="E512" s="75"/>
      <c r="G512" s="51"/>
      <c r="H512" s="51"/>
      <c r="J512" s="75"/>
      <c r="K512" s="215"/>
      <c r="L512" s="235"/>
      <c r="M512" s="235"/>
      <c r="N512" s="235"/>
      <c r="O512" s="235"/>
      <c r="P512" s="235"/>
      <c r="Q512" s="103">
        <v>1</v>
      </c>
      <c r="R512" s="96">
        <v>61700</v>
      </c>
      <c r="S512" s="96">
        <v>38300</v>
      </c>
      <c r="T512" s="104" t="s">
        <v>667</v>
      </c>
      <c r="U512" s="103">
        <v>1</v>
      </c>
      <c r="V512" s="103">
        <v>1</v>
      </c>
      <c r="W512" s="54">
        <v>512321</v>
      </c>
      <c r="X512" s="54">
        <v>2186214</v>
      </c>
      <c r="Y512" s="54" t="s">
        <v>651</v>
      </c>
      <c r="Z512" s="54"/>
      <c r="AA512" s="243" t="s">
        <v>36</v>
      </c>
    </row>
    <row r="513" spans="1:27" s="85" customFormat="1">
      <c r="A513" s="86"/>
      <c r="B513" s="214"/>
      <c r="D513" s="75"/>
      <c r="E513" s="75"/>
      <c r="G513" s="51"/>
      <c r="H513" s="51"/>
      <c r="J513" s="75"/>
      <c r="K513" s="215"/>
      <c r="L513" s="235"/>
      <c r="M513" s="235"/>
      <c r="N513" s="235"/>
      <c r="O513" s="235"/>
      <c r="P513" s="235"/>
      <c r="Q513" s="103">
        <v>1</v>
      </c>
      <c r="R513" s="96">
        <v>61700</v>
      </c>
      <c r="S513" s="96">
        <v>38300</v>
      </c>
      <c r="T513" s="104" t="s">
        <v>667</v>
      </c>
      <c r="U513" s="103">
        <v>1</v>
      </c>
      <c r="V513" s="103">
        <v>1</v>
      </c>
      <c r="W513" s="54">
        <v>511730</v>
      </c>
      <c r="X513" s="54">
        <v>2186486</v>
      </c>
      <c r="Y513" s="54" t="s">
        <v>651</v>
      </c>
      <c r="Z513" s="54"/>
      <c r="AA513" s="243" t="s">
        <v>36</v>
      </c>
    </row>
    <row r="514" spans="1:27" s="85" customFormat="1">
      <c r="A514" s="86"/>
      <c r="B514" s="214"/>
      <c r="D514" s="75"/>
      <c r="E514" s="75"/>
      <c r="G514" s="51"/>
      <c r="H514" s="51"/>
      <c r="J514" s="75"/>
      <c r="K514" s="215"/>
      <c r="L514" s="235"/>
      <c r="M514" s="235"/>
      <c r="N514" s="235"/>
      <c r="O514" s="235"/>
      <c r="P514" s="235"/>
      <c r="Q514" s="103">
        <v>1</v>
      </c>
      <c r="R514" s="96">
        <v>61700</v>
      </c>
      <c r="S514" s="96">
        <v>38300</v>
      </c>
      <c r="T514" s="104" t="s">
        <v>667</v>
      </c>
      <c r="U514" s="103">
        <v>1</v>
      </c>
      <c r="V514" s="103">
        <v>1</v>
      </c>
      <c r="W514" s="54">
        <v>511751</v>
      </c>
      <c r="X514" s="54">
        <v>2186406</v>
      </c>
      <c r="Y514" s="54" t="s">
        <v>651</v>
      </c>
      <c r="Z514" s="54"/>
      <c r="AA514" s="243" t="s">
        <v>36</v>
      </c>
    </row>
    <row r="515" spans="1:27" s="85" customFormat="1">
      <c r="A515" s="86"/>
      <c r="B515" s="214"/>
      <c r="D515" s="75"/>
      <c r="E515" s="75"/>
      <c r="G515" s="51"/>
      <c r="H515" s="51"/>
      <c r="J515" s="75"/>
      <c r="K515" s="215"/>
      <c r="L515" s="235"/>
      <c r="M515" s="235"/>
      <c r="N515" s="235"/>
      <c r="O515" s="235"/>
      <c r="P515" s="235"/>
      <c r="Q515" s="103">
        <v>1</v>
      </c>
      <c r="R515" s="96">
        <v>61700</v>
      </c>
      <c r="S515" s="96">
        <v>38300</v>
      </c>
      <c r="T515" s="104" t="s">
        <v>667</v>
      </c>
      <c r="U515" s="103">
        <v>1</v>
      </c>
      <c r="V515" s="103">
        <v>1</v>
      </c>
      <c r="W515" s="54">
        <v>512569</v>
      </c>
      <c r="X515" s="54">
        <v>2186273</v>
      </c>
      <c r="Y515" s="54" t="s">
        <v>651</v>
      </c>
      <c r="Z515" s="54"/>
      <c r="AA515" s="243" t="s">
        <v>36</v>
      </c>
    </row>
    <row r="516" spans="1:27" s="85" customFormat="1">
      <c r="A516" s="86"/>
      <c r="B516" s="214"/>
      <c r="D516" s="75"/>
      <c r="E516" s="75"/>
      <c r="G516" s="51"/>
      <c r="H516" s="51"/>
      <c r="J516" s="75"/>
      <c r="K516" s="215"/>
      <c r="L516" s="235"/>
      <c r="M516" s="235"/>
      <c r="N516" s="235"/>
      <c r="O516" s="235"/>
      <c r="P516" s="235"/>
      <c r="Q516" s="103">
        <v>1</v>
      </c>
      <c r="R516" s="96">
        <v>61700</v>
      </c>
      <c r="S516" s="96">
        <v>38300</v>
      </c>
      <c r="T516" s="104" t="s">
        <v>667</v>
      </c>
      <c r="U516" s="103">
        <v>1</v>
      </c>
      <c r="V516" s="103">
        <v>1</v>
      </c>
      <c r="W516" s="54">
        <v>511513</v>
      </c>
      <c r="X516" s="54">
        <v>2186669</v>
      </c>
      <c r="Y516" s="54" t="s">
        <v>651</v>
      </c>
      <c r="Z516" s="54"/>
      <c r="AA516" s="243" t="s">
        <v>36</v>
      </c>
    </row>
    <row r="517" spans="1:27" s="85" customFormat="1">
      <c r="A517" s="86"/>
      <c r="B517" s="214"/>
      <c r="D517" s="75"/>
      <c r="E517" s="75"/>
      <c r="G517" s="51"/>
      <c r="H517" s="51"/>
      <c r="J517" s="75"/>
      <c r="K517" s="215"/>
      <c r="L517" s="235"/>
      <c r="M517" s="235"/>
      <c r="N517" s="235"/>
      <c r="O517" s="235"/>
      <c r="P517" s="235"/>
      <c r="Q517" s="103">
        <v>1</v>
      </c>
      <c r="R517" s="96">
        <v>61700</v>
      </c>
      <c r="S517" s="96">
        <v>38300</v>
      </c>
      <c r="T517" s="104" t="s">
        <v>667</v>
      </c>
      <c r="U517" s="103">
        <v>1</v>
      </c>
      <c r="V517" s="103">
        <v>1</v>
      </c>
      <c r="W517" s="54">
        <v>511353</v>
      </c>
      <c r="X517" s="54">
        <v>2186713</v>
      </c>
      <c r="Y517" s="54" t="s">
        <v>651</v>
      </c>
      <c r="Z517" s="54"/>
      <c r="AA517" s="243" t="s">
        <v>36</v>
      </c>
    </row>
    <row r="518" spans="1:27" s="85" customFormat="1">
      <c r="A518" s="86"/>
      <c r="B518" s="214"/>
      <c r="D518" s="75"/>
      <c r="E518" s="75"/>
      <c r="G518" s="51"/>
      <c r="H518" s="51"/>
      <c r="J518" s="75"/>
      <c r="K518" s="215"/>
      <c r="L518" s="235"/>
      <c r="M518" s="235"/>
      <c r="N518" s="235"/>
      <c r="O518" s="235"/>
      <c r="P518" s="235"/>
      <c r="Q518" s="103">
        <v>1</v>
      </c>
      <c r="R518" s="96">
        <v>61700</v>
      </c>
      <c r="S518" s="96">
        <v>38300</v>
      </c>
      <c r="T518" s="104" t="s">
        <v>667</v>
      </c>
      <c r="U518" s="103">
        <v>1</v>
      </c>
      <c r="V518" s="103">
        <v>1</v>
      </c>
      <c r="W518" s="54">
        <v>511353</v>
      </c>
      <c r="X518" s="54">
        <v>2186333</v>
      </c>
      <c r="Y518" s="54" t="s">
        <v>651</v>
      </c>
      <c r="Z518" s="54"/>
      <c r="AA518" s="243" t="s">
        <v>36</v>
      </c>
    </row>
    <row r="519" spans="1:27" s="85" customFormat="1">
      <c r="A519" s="86"/>
      <c r="B519" s="214"/>
      <c r="D519" s="75"/>
      <c r="E519" s="75"/>
      <c r="G519" s="51"/>
      <c r="H519" s="51"/>
      <c r="J519" s="75"/>
      <c r="K519" s="215"/>
      <c r="L519" s="235"/>
      <c r="M519" s="235"/>
      <c r="N519" s="235"/>
      <c r="O519" s="235"/>
      <c r="P519" s="235"/>
      <c r="Q519" s="103">
        <v>1</v>
      </c>
      <c r="R519" s="96">
        <v>61700</v>
      </c>
      <c r="S519" s="96">
        <v>38300</v>
      </c>
      <c r="T519" s="104" t="s">
        <v>667</v>
      </c>
      <c r="U519" s="103">
        <v>1</v>
      </c>
      <c r="V519" s="103">
        <v>1</v>
      </c>
      <c r="W519" s="54">
        <v>511798</v>
      </c>
      <c r="X519" s="54">
        <v>2186399</v>
      </c>
      <c r="Y519" s="54" t="s">
        <v>651</v>
      </c>
      <c r="Z519" s="54"/>
      <c r="AA519" s="243" t="s">
        <v>36</v>
      </c>
    </row>
    <row r="520" spans="1:27" s="85" customFormat="1">
      <c r="A520" s="86"/>
      <c r="B520" s="214"/>
      <c r="D520" s="214" t="s">
        <v>668</v>
      </c>
      <c r="E520" s="214" t="s">
        <v>669</v>
      </c>
      <c r="G520" s="84">
        <v>14</v>
      </c>
      <c r="H520" s="84">
        <v>61700</v>
      </c>
      <c r="J520" s="214" t="s">
        <v>668</v>
      </c>
      <c r="K520" s="214"/>
      <c r="L520" s="431"/>
      <c r="M520" s="431"/>
      <c r="N520" s="431"/>
      <c r="O520" s="431"/>
      <c r="P520" s="431"/>
      <c r="Q520" s="84">
        <v>1</v>
      </c>
      <c r="R520" s="115">
        <v>61700</v>
      </c>
      <c r="S520" s="115">
        <v>38300</v>
      </c>
      <c r="T520" s="85" t="s">
        <v>670</v>
      </c>
      <c r="U520" s="51"/>
      <c r="V520" s="84">
        <v>1</v>
      </c>
      <c r="W520" s="54">
        <v>495845</v>
      </c>
      <c r="X520" s="54">
        <v>2165918</v>
      </c>
      <c r="Y520" s="54" t="s">
        <v>651</v>
      </c>
      <c r="Z520" s="54"/>
      <c r="AA520" s="243" t="s">
        <v>36</v>
      </c>
    </row>
    <row r="521" spans="1:27" s="85" customFormat="1">
      <c r="A521" s="86"/>
      <c r="B521" s="214"/>
      <c r="D521" s="75"/>
      <c r="E521" s="75"/>
      <c r="G521" s="51"/>
      <c r="H521" s="51"/>
      <c r="J521" s="75"/>
      <c r="K521" s="75"/>
      <c r="L521" s="437"/>
      <c r="M521" s="437"/>
      <c r="N521" s="437"/>
      <c r="O521" s="437"/>
      <c r="P521" s="437"/>
      <c r="Q521" s="84">
        <v>1</v>
      </c>
      <c r="R521" s="115">
        <v>61700</v>
      </c>
      <c r="S521" s="115">
        <v>38300</v>
      </c>
      <c r="T521" s="85" t="s">
        <v>670</v>
      </c>
      <c r="U521" s="51"/>
      <c r="V521" s="84">
        <v>1</v>
      </c>
      <c r="W521" s="54">
        <v>496160</v>
      </c>
      <c r="X521" s="54">
        <v>2165754</v>
      </c>
      <c r="Y521" s="54" t="s">
        <v>651</v>
      </c>
      <c r="Z521" s="54"/>
      <c r="AA521" s="243" t="s">
        <v>36</v>
      </c>
    </row>
    <row r="522" spans="1:27" s="85" customFormat="1">
      <c r="A522" s="86"/>
      <c r="B522" s="214"/>
      <c r="D522" s="75"/>
      <c r="E522" s="75"/>
      <c r="G522" s="51"/>
      <c r="H522" s="51"/>
      <c r="J522" s="75"/>
      <c r="K522" s="75"/>
      <c r="L522" s="437"/>
      <c r="M522" s="437"/>
      <c r="N522" s="437"/>
      <c r="O522" s="437"/>
      <c r="P522" s="437"/>
      <c r="Q522" s="84">
        <v>1</v>
      </c>
      <c r="R522" s="115">
        <v>61700</v>
      </c>
      <c r="S522" s="115">
        <v>38300</v>
      </c>
      <c r="T522" s="85" t="s">
        <v>670</v>
      </c>
      <c r="U522" s="51"/>
      <c r="V522" s="84">
        <v>1</v>
      </c>
      <c r="W522" s="54">
        <v>495967</v>
      </c>
      <c r="X522" s="54">
        <v>2165939</v>
      </c>
      <c r="Y522" s="54" t="s">
        <v>651</v>
      </c>
      <c r="Z522" s="54"/>
      <c r="AA522" s="243" t="s">
        <v>36</v>
      </c>
    </row>
    <row r="523" spans="1:27" s="85" customFormat="1">
      <c r="A523" s="86"/>
      <c r="B523" s="214"/>
      <c r="D523" s="75"/>
      <c r="E523" s="75"/>
      <c r="G523" s="51"/>
      <c r="H523" s="51"/>
      <c r="J523" s="75"/>
      <c r="K523" s="75"/>
      <c r="L523" s="437"/>
      <c r="M523" s="437"/>
      <c r="N523" s="437"/>
      <c r="O523" s="437"/>
      <c r="P523" s="437"/>
      <c r="Q523" s="84">
        <v>1</v>
      </c>
      <c r="R523" s="115">
        <v>61700</v>
      </c>
      <c r="S523" s="115">
        <v>38300</v>
      </c>
      <c r="T523" s="85" t="s">
        <v>670</v>
      </c>
      <c r="U523" s="51"/>
      <c r="V523" s="84">
        <v>1</v>
      </c>
      <c r="W523" s="54">
        <v>496100</v>
      </c>
      <c r="X523" s="54">
        <v>2165864</v>
      </c>
      <c r="Y523" s="54" t="s">
        <v>651</v>
      </c>
      <c r="Z523" s="54"/>
      <c r="AA523" s="243" t="s">
        <v>36</v>
      </c>
    </row>
    <row r="524" spans="1:27" s="85" customFormat="1">
      <c r="A524" s="86"/>
      <c r="B524" s="214"/>
      <c r="D524" s="75"/>
      <c r="E524" s="75"/>
      <c r="G524" s="51"/>
      <c r="H524" s="51"/>
      <c r="J524" s="75"/>
      <c r="K524" s="75"/>
      <c r="L524" s="437"/>
      <c r="M524" s="437"/>
      <c r="N524" s="437"/>
      <c r="O524" s="437"/>
      <c r="P524" s="437"/>
      <c r="Q524" s="84">
        <v>1</v>
      </c>
      <c r="R524" s="115">
        <v>61700</v>
      </c>
      <c r="S524" s="115">
        <v>38300</v>
      </c>
      <c r="T524" s="85" t="s">
        <v>670</v>
      </c>
      <c r="U524" s="51"/>
      <c r="V524" s="84">
        <v>1</v>
      </c>
      <c r="W524" s="54">
        <v>495989</v>
      </c>
      <c r="X524" s="54">
        <v>2165745</v>
      </c>
      <c r="Y524" s="54" t="s">
        <v>651</v>
      </c>
      <c r="Z524" s="54"/>
      <c r="AA524" s="243" t="s">
        <v>36</v>
      </c>
    </row>
    <row r="525" spans="1:27" s="85" customFormat="1">
      <c r="A525" s="86"/>
      <c r="B525" s="214"/>
      <c r="D525" s="75"/>
      <c r="E525" s="75"/>
      <c r="G525" s="51"/>
      <c r="H525" s="51"/>
      <c r="J525" s="75"/>
      <c r="K525" s="75"/>
      <c r="L525" s="437"/>
      <c r="M525" s="437"/>
      <c r="N525" s="437"/>
      <c r="O525" s="437"/>
      <c r="P525" s="437"/>
      <c r="Q525" s="84">
        <v>1</v>
      </c>
      <c r="R525" s="115">
        <v>61700</v>
      </c>
      <c r="S525" s="115">
        <v>38300</v>
      </c>
      <c r="T525" s="85" t="s">
        <v>670</v>
      </c>
      <c r="U525" s="51"/>
      <c r="V525" s="84">
        <v>1</v>
      </c>
      <c r="W525" s="54">
        <v>496204</v>
      </c>
      <c r="X525" s="54">
        <v>2165884</v>
      </c>
      <c r="Y525" s="54" t="s">
        <v>651</v>
      </c>
      <c r="Z525" s="54"/>
      <c r="AA525" s="243" t="s">
        <v>36</v>
      </c>
    </row>
    <row r="526" spans="1:27" s="85" customFormat="1">
      <c r="A526" s="86"/>
      <c r="B526" s="214"/>
      <c r="D526" s="75"/>
      <c r="E526" s="75"/>
      <c r="G526" s="51"/>
      <c r="H526" s="51"/>
      <c r="J526" s="75"/>
      <c r="K526" s="75"/>
      <c r="L526" s="437"/>
      <c r="M526" s="437"/>
      <c r="N526" s="437"/>
      <c r="O526" s="437"/>
      <c r="P526" s="437"/>
      <c r="Q526" s="84">
        <v>1</v>
      </c>
      <c r="R526" s="115">
        <v>61700</v>
      </c>
      <c r="S526" s="115">
        <v>38300</v>
      </c>
      <c r="T526" s="85" t="s">
        <v>671</v>
      </c>
      <c r="U526" s="51"/>
      <c r="V526" s="84">
        <v>1</v>
      </c>
      <c r="W526" s="54">
        <v>496915</v>
      </c>
      <c r="X526" s="54">
        <v>2169230</v>
      </c>
      <c r="Y526" s="54" t="s">
        <v>651</v>
      </c>
      <c r="Z526" s="54"/>
      <c r="AA526" s="243" t="s">
        <v>36</v>
      </c>
    </row>
    <row r="527" spans="1:27" s="85" customFormat="1">
      <c r="A527" s="86"/>
      <c r="B527" s="214"/>
      <c r="D527" s="75"/>
      <c r="E527" s="75"/>
      <c r="G527" s="51"/>
      <c r="H527" s="51"/>
      <c r="J527" s="75"/>
      <c r="K527" s="75"/>
      <c r="L527" s="437"/>
      <c r="M527" s="437"/>
      <c r="N527" s="437"/>
      <c r="O527" s="437"/>
      <c r="P527" s="437"/>
      <c r="Q527" s="84">
        <v>1</v>
      </c>
      <c r="R527" s="115">
        <v>61700</v>
      </c>
      <c r="S527" s="115">
        <v>38300</v>
      </c>
      <c r="T527" s="85" t="s">
        <v>671</v>
      </c>
      <c r="U527" s="51"/>
      <c r="V527" s="84">
        <v>1</v>
      </c>
      <c r="W527" s="54">
        <v>496847</v>
      </c>
      <c r="X527" s="54">
        <v>2169250</v>
      </c>
      <c r="Y527" s="54" t="s">
        <v>651</v>
      </c>
      <c r="Z527" s="54"/>
      <c r="AA527" s="243" t="s">
        <v>36</v>
      </c>
    </row>
    <row r="528" spans="1:27" s="85" customFormat="1">
      <c r="A528" s="86"/>
      <c r="B528" s="214"/>
      <c r="D528" s="75"/>
      <c r="E528" s="75"/>
      <c r="G528" s="51"/>
      <c r="H528" s="51"/>
      <c r="J528" s="75"/>
      <c r="K528" s="75"/>
      <c r="L528" s="437"/>
      <c r="M528" s="437"/>
      <c r="N528" s="437"/>
      <c r="O528" s="437"/>
      <c r="P528" s="437"/>
      <c r="Q528" s="84">
        <v>1</v>
      </c>
      <c r="R528" s="115">
        <v>61700</v>
      </c>
      <c r="S528" s="115">
        <v>38300</v>
      </c>
      <c r="T528" s="85" t="s">
        <v>671</v>
      </c>
      <c r="U528" s="51"/>
      <c r="V528" s="84">
        <v>1</v>
      </c>
      <c r="W528" s="54">
        <v>496916</v>
      </c>
      <c r="X528" s="54">
        <v>2168949</v>
      </c>
      <c r="Y528" s="54" t="s">
        <v>651</v>
      </c>
      <c r="Z528" s="54"/>
      <c r="AA528" s="243" t="s">
        <v>36</v>
      </c>
    </row>
    <row r="529" spans="1:28" s="85" customFormat="1">
      <c r="A529" s="86"/>
      <c r="B529" s="214"/>
      <c r="D529" s="75"/>
      <c r="E529" s="75"/>
      <c r="G529" s="51"/>
      <c r="H529" s="51"/>
      <c r="J529" s="75"/>
      <c r="K529" s="75"/>
      <c r="L529" s="437"/>
      <c r="M529" s="437"/>
      <c r="N529" s="437"/>
      <c r="O529" s="437"/>
      <c r="P529" s="437"/>
      <c r="Q529" s="84">
        <v>1</v>
      </c>
      <c r="R529" s="115">
        <v>61700</v>
      </c>
      <c r="S529" s="115">
        <v>38300</v>
      </c>
      <c r="T529" s="85" t="s">
        <v>671</v>
      </c>
      <c r="U529" s="51"/>
      <c r="V529" s="84">
        <v>1</v>
      </c>
      <c r="W529" s="54">
        <v>496993</v>
      </c>
      <c r="X529" s="54">
        <v>2168998</v>
      </c>
      <c r="Y529" s="54" t="s">
        <v>651</v>
      </c>
      <c r="Z529" s="54"/>
      <c r="AA529" s="243" t="s">
        <v>36</v>
      </c>
    </row>
    <row r="530" spans="1:28" s="85" customFormat="1">
      <c r="A530" s="86"/>
      <c r="B530" s="214"/>
      <c r="D530" s="75"/>
      <c r="E530" s="75"/>
      <c r="G530" s="51"/>
      <c r="H530" s="51"/>
      <c r="J530" s="75"/>
      <c r="K530" s="75"/>
      <c r="L530" s="437"/>
      <c r="M530" s="437"/>
      <c r="N530" s="437"/>
      <c r="O530" s="437"/>
      <c r="P530" s="437"/>
      <c r="Q530" s="84">
        <v>1</v>
      </c>
      <c r="R530" s="115">
        <v>61700</v>
      </c>
      <c r="S530" s="115">
        <v>38300</v>
      </c>
      <c r="T530" s="85" t="s">
        <v>671</v>
      </c>
      <c r="U530" s="51"/>
      <c r="V530" s="84">
        <v>1</v>
      </c>
      <c r="W530" s="54">
        <v>495432</v>
      </c>
      <c r="X530" s="54">
        <v>2169048</v>
      </c>
      <c r="Y530" s="54" t="s">
        <v>651</v>
      </c>
      <c r="Z530" s="54"/>
      <c r="AA530" s="243" t="s">
        <v>36</v>
      </c>
    </row>
    <row r="531" spans="1:28" s="85" customFormat="1">
      <c r="A531" s="86"/>
      <c r="B531" s="214"/>
      <c r="D531" s="75"/>
      <c r="E531" s="75"/>
      <c r="G531" s="51"/>
      <c r="H531" s="51"/>
      <c r="J531" s="75"/>
      <c r="K531" s="75"/>
      <c r="L531" s="437"/>
      <c r="M531" s="437"/>
      <c r="N531" s="437"/>
      <c r="O531" s="437"/>
      <c r="P531" s="437"/>
      <c r="Q531" s="84">
        <v>1</v>
      </c>
      <c r="R531" s="115">
        <v>61700</v>
      </c>
      <c r="S531" s="115">
        <v>38300</v>
      </c>
      <c r="T531" s="85" t="s">
        <v>671</v>
      </c>
      <c r="U531" s="51"/>
      <c r="V531" s="84">
        <v>1</v>
      </c>
      <c r="W531" s="54">
        <v>495450</v>
      </c>
      <c r="X531" s="54">
        <v>2169026</v>
      </c>
      <c r="Y531" s="54" t="s">
        <v>651</v>
      </c>
      <c r="Z531" s="54"/>
      <c r="AA531" s="243" t="s">
        <v>36</v>
      </c>
    </row>
    <row r="532" spans="1:28" s="85" customFormat="1">
      <c r="A532" s="86"/>
      <c r="B532" s="214"/>
      <c r="D532" s="75"/>
      <c r="E532" s="75"/>
      <c r="G532" s="51"/>
      <c r="H532" s="51"/>
      <c r="J532" s="75"/>
      <c r="K532" s="75"/>
      <c r="L532" s="437"/>
      <c r="M532" s="437"/>
      <c r="N532" s="437"/>
      <c r="O532" s="437"/>
      <c r="P532" s="437"/>
      <c r="Q532" s="84">
        <v>1</v>
      </c>
      <c r="R532" s="115">
        <v>61700</v>
      </c>
      <c r="S532" s="115">
        <v>38300</v>
      </c>
      <c r="T532" s="85" t="s">
        <v>671</v>
      </c>
      <c r="U532" s="51"/>
      <c r="V532" s="84">
        <v>1</v>
      </c>
      <c r="W532" s="54">
        <v>495436</v>
      </c>
      <c r="X532" s="54">
        <v>2169133</v>
      </c>
      <c r="Y532" s="54" t="s">
        <v>651</v>
      </c>
      <c r="Z532" s="54"/>
      <c r="AA532" s="243" t="s">
        <v>36</v>
      </c>
    </row>
    <row r="533" spans="1:28" s="85" customFormat="1">
      <c r="A533" s="86"/>
      <c r="B533" s="214"/>
      <c r="D533" s="75"/>
      <c r="E533" s="75"/>
      <c r="G533" s="51"/>
      <c r="H533" s="51"/>
      <c r="J533" s="75"/>
      <c r="K533" s="75"/>
      <c r="L533" s="437"/>
      <c r="M533" s="437"/>
      <c r="N533" s="437"/>
      <c r="O533" s="437"/>
      <c r="P533" s="437"/>
      <c r="Q533" s="84">
        <v>1</v>
      </c>
      <c r="R533" s="115">
        <v>61700</v>
      </c>
      <c r="S533" s="115">
        <v>38300</v>
      </c>
      <c r="T533" s="85" t="s">
        <v>671</v>
      </c>
      <c r="U533" s="51"/>
      <c r="V533" s="84">
        <v>1</v>
      </c>
      <c r="W533" s="54">
        <v>496155</v>
      </c>
      <c r="X533" s="54">
        <v>2168747</v>
      </c>
      <c r="Y533" s="54" t="s">
        <v>651</v>
      </c>
      <c r="Z533" s="54"/>
      <c r="AA533" s="243" t="s">
        <v>36</v>
      </c>
    </row>
    <row r="534" spans="1:28" s="85" customFormat="1">
      <c r="A534" s="86"/>
      <c r="B534" s="214"/>
      <c r="D534" s="75"/>
      <c r="E534" s="214" t="s">
        <v>672</v>
      </c>
      <c r="G534" s="84">
        <v>32</v>
      </c>
      <c r="H534" s="436">
        <f>SUM(H566:H662)</f>
        <v>555300</v>
      </c>
      <c r="J534" s="214"/>
      <c r="K534" s="215" t="s">
        <v>672</v>
      </c>
      <c r="L534" s="235">
        <v>16</v>
      </c>
      <c r="M534" s="235"/>
      <c r="N534" s="235">
        <v>0</v>
      </c>
      <c r="O534" s="235">
        <v>0</v>
      </c>
      <c r="P534" s="235"/>
      <c r="Q534" s="103">
        <v>1</v>
      </c>
      <c r="R534" s="96">
        <v>61700</v>
      </c>
      <c r="S534" s="96">
        <v>38300</v>
      </c>
      <c r="T534" s="104" t="s">
        <v>673</v>
      </c>
      <c r="U534" s="103">
        <v>1</v>
      </c>
      <c r="V534" s="103">
        <v>1</v>
      </c>
      <c r="W534" s="261">
        <v>496970</v>
      </c>
      <c r="X534" s="262">
        <v>2163361</v>
      </c>
      <c r="Y534" s="54" t="s">
        <v>651</v>
      </c>
      <c r="Z534" s="262"/>
      <c r="AA534" s="243" t="s">
        <v>36</v>
      </c>
      <c r="AB534" s="85" t="s">
        <v>674</v>
      </c>
    </row>
    <row r="535" spans="1:28" s="85" customFormat="1">
      <c r="A535" s="86"/>
      <c r="B535" s="214"/>
      <c r="D535" s="75"/>
      <c r="E535" s="75"/>
      <c r="G535" s="51"/>
      <c r="H535" s="378"/>
      <c r="J535" s="75"/>
      <c r="K535" s="215"/>
      <c r="L535" s="235"/>
      <c r="M535" s="235"/>
      <c r="N535" s="235"/>
      <c r="O535" s="235"/>
      <c r="P535" s="235"/>
      <c r="Q535" s="103">
        <v>1</v>
      </c>
      <c r="R535" s="96">
        <v>61700</v>
      </c>
      <c r="S535" s="96">
        <v>38300</v>
      </c>
      <c r="T535" s="104" t="s">
        <v>673</v>
      </c>
      <c r="U535" s="103">
        <v>1</v>
      </c>
      <c r="V535" s="103">
        <v>1</v>
      </c>
      <c r="W535" s="261">
        <v>498107</v>
      </c>
      <c r="X535" s="262">
        <v>2163277</v>
      </c>
      <c r="Y535" s="54" t="s">
        <v>651</v>
      </c>
      <c r="Z535" s="262"/>
      <c r="AA535" s="243" t="s">
        <v>36</v>
      </c>
    </row>
    <row r="536" spans="1:28" s="85" customFormat="1">
      <c r="A536" s="86"/>
      <c r="B536" s="214"/>
      <c r="D536" s="75"/>
      <c r="E536" s="75"/>
      <c r="G536" s="51"/>
      <c r="H536" s="378"/>
      <c r="J536" s="75"/>
      <c r="K536" s="215"/>
      <c r="L536" s="235"/>
      <c r="M536" s="235"/>
      <c r="N536" s="235"/>
      <c r="O536" s="235"/>
      <c r="P536" s="235"/>
      <c r="Q536" s="103">
        <v>1</v>
      </c>
      <c r="R536" s="96">
        <v>61700</v>
      </c>
      <c r="S536" s="96">
        <v>38300</v>
      </c>
      <c r="T536" s="104" t="s">
        <v>673</v>
      </c>
      <c r="U536" s="103">
        <v>1</v>
      </c>
      <c r="V536" s="103">
        <v>1</v>
      </c>
      <c r="W536" s="261">
        <v>497196</v>
      </c>
      <c r="X536" s="262">
        <v>2163382</v>
      </c>
      <c r="Y536" s="54" t="s">
        <v>651</v>
      </c>
      <c r="Z536" s="262"/>
      <c r="AA536" s="243" t="s">
        <v>36</v>
      </c>
    </row>
    <row r="537" spans="1:28" s="85" customFormat="1">
      <c r="A537" s="86"/>
      <c r="B537" s="214"/>
      <c r="D537" s="75"/>
      <c r="E537" s="75"/>
      <c r="G537" s="51"/>
      <c r="H537" s="378"/>
      <c r="J537" s="75"/>
      <c r="K537" s="215"/>
      <c r="L537" s="235"/>
      <c r="M537" s="235"/>
      <c r="N537" s="235"/>
      <c r="O537" s="235"/>
      <c r="P537" s="235"/>
      <c r="Q537" s="103">
        <v>1</v>
      </c>
      <c r="R537" s="96">
        <v>61700</v>
      </c>
      <c r="S537" s="96">
        <v>38300</v>
      </c>
      <c r="T537" s="104" t="s">
        <v>649</v>
      </c>
      <c r="U537" s="103">
        <v>1</v>
      </c>
      <c r="V537" s="103">
        <v>1</v>
      </c>
      <c r="W537" s="54">
        <v>492477</v>
      </c>
      <c r="X537" s="54">
        <v>2162942</v>
      </c>
      <c r="Y537" s="54" t="s">
        <v>651</v>
      </c>
      <c r="Z537" s="54"/>
      <c r="AA537" s="243" t="s">
        <v>36</v>
      </c>
    </row>
    <row r="538" spans="1:28" s="85" customFormat="1">
      <c r="A538" s="86"/>
      <c r="B538" s="214"/>
      <c r="D538" s="75"/>
      <c r="E538" s="75"/>
      <c r="G538" s="51"/>
      <c r="H538" s="378"/>
      <c r="J538" s="75"/>
      <c r="K538" s="215"/>
      <c r="L538" s="235"/>
      <c r="M538" s="235"/>
      <c r="N538" s="235"/>
      <c r="O538" s="235"/>
      <c r="P538" s="235"/>
      <c r="Q538" s="103">
        <v>1</v>
      </c>
      <c r="R538" s="96">
        <v>61700</v>
      </c>
      <c r="S538" s="96">
        <v>38300</v>
      </c>
      <c r="T538" s="104" t="s">
        <v>649</v>
      </c>
      <c r="U538" s="103">
        <v>1</v>
      </c>
      <c r="V538" s="103">
        <v>1</v>
      </c>
      <c r="W538" s="54">
        <v>492316</v>
      </c>
      <c r="X538" s="54">
        <v>2163459</v>
      </c>
      <c r="Y538" s="54" t="s">
        <v>651</v>
      </c>
      <c r="Z538" s="54"/>
      <c r="AA538" s="243" t="s">
        <v>36</v>
      </c>
    </row>
    <row r="539" spans="1:28" s="85" customFormat="1">
      <c r="A539" s="86"/>
      <c r="B539" s="214"/>
      <c r="D539" s="75"/>
      <c r="E539" s="75"/>
      <c r="G539" s="51"/>
      <c r="H539" s="378"/>
      <c r="J539" s="75"/>
      <c r="K539" s="215"/>
      <c r="L539" s="235"/>
      <c r="M539" s="235"/>
      <c r="N539" s="235"/>
      <c r="O539" s="235"/>
      <c r="P539" s="235"/>
      <c r="Q539" s="103">
        <v>1</v>
      </c>
      <c r="R539" s="96">
        <v>61700</v>
      </c>
      <c r="S539" s="96">
        <v>38300</v>
      </c>
      <c r="T539" s="104" t="s">
        <v>649</v>
      </c>
      <c r="U539" s="103">
        <v>1</v>
      </c>
      <c r="V539" s="103">
        <v>1</v>
      </c>
      <c r="W539" s="54">
        <v>492455</v>
      </c>
      <c r="X539" s="54">
        <v>2163590</v>
      </c>
      <c r="Y539" s="54" t="s">
        <v>651</v>
      </c>
      <c r="Z539" s="54"/>
      <c r="AA539" s="243" t="s">
        <v>36</v>
      </c>
    </row>
    <row r="540" spans="1:28" s="85" customFormat="1">
      <c r="A540" s="86"/>
      <c r="B540" s="214"/>
      <c r="D540" s="75"/>
      <c r="E540" s="75"/>
      <c r="G540" s="51"/>
      <c r="H540" s="378"/>
      <c r="J540" s="75"/>
      <c r="K540" s="215"/>
      <c r="L540" s="235"/>
      <c r="M540" s="235"/>
      <c r="N540" s="235"/>
      <c r="O540" s="235"/>
      <c r="P540" s="235"/>
      <c r="Q540" s="103">
        <v>1</v>
      </c>
      <c r="R540" s="96">
        <v>61700</v>
      </c>
      <c r="S540" s="96">
        <v>38300</v>
      </c>
      <c r="T540" s="104" t="s">
        <v>649</v>
      </c>
      <c r="U540" s="103">
        <v>1</v>
      </c>
      <c r="V540" s="103">
        <v>1</v>
      </c>
      <c r="W540" s="54">
        <v>492216</v>
      </c>
      <c r="X540" s="54">
        <v>2163619</v>
      </c>
      <c r="Y540" s="54" t="s">
        <v>651</v>
      </c>
      <c r="Z540" s="54"/>
      <c r="AA540" s="243" t="s">
        <v>36</v>
      </c>
    </row>
    <row r="541" spans="1:28" s="85" customFormat="1">
      <c r="A541" s="86"/>
      <c r="B541" s="214"/>
      <c r="D541" s="75"/>
      <c r="E541" s="75"/>
      <c r="G541" s="51"/>
      <c r="H541" s="378"/>
      <c r="J541" s="75"/>
      <c r="K541" s="215"/>
      <c r="L541" s="235"/>
      <c r="M541" s="235"/>
      <c r="N541" s="235"/>
      <c r="O541" s="235"/>
      <c r="P541" s="235"/>
      <c r="Q541" s="103">
        <v>1</v>
      </c>
      <c r="R541" s="96">
        <v>61700</v>
      </c>
      <c r="S541" s="96">
        <v>38300</v>
      </c>
      <c r="T541" s="104" t="s">
        <v>649</v>
      </c>
      <c r="U541" s="103">
        <v>1</v>
      </c>
      <c r="V541" s="103">
        <v>1</v>
      </c>
      <c r="W541" s="54">
        <v>492307</v>
      </c>
      <c r="X541" s="54">
        <v>2163710</v>
      </c>
      <c r="Y541" s="54" t="s">
        <v>651</v>
      </c>
      <c r="Z541" s="54"/>
      <c r="AA541" s="243" t="s">
        <v>36</v>
      </c>
    </row>
    <row r="542" spans="1:28" s="85" customFormat="1">
      <c r="A542" s="86"/>
      <c r="B542" s="214"/>
      <c r="D542" s="75"/>
      <c r="E542" s="75"/>
      <c r="G542" s="51"/>
      <c r="H542" s="378"/>
      <c r="J542" s="75"/>
      <c r="K542" s="215"/>
      <c r="L542" s="235"/>
      <c r="M542" s="235"/>
      <c r="N542" s="235"/>
      <c r="O542" s="235"/>
      <c r="P542" s="235"/>
      <c r="Q542" s="103">
        <v>1</v>
      </c>
      <c r="R542" s="96">
        <v>61700</v>
      </c>
      <c r="S542" s="96">
        <v>38300</v>
      </c>
      <c r="T542" s="104" t="s">
        <v>672</v>
      </c>
      <c r="U542" s="103">
        <v>1</v>
      </c>
      <c r="V542" s="103">
        <v>1</v>
      </c>
      <c r="W542" s="261">
        <v>495164</v>
      </c>
      <c r="X542" s="262">
        <v>2160689</v>
      </c>
      <c r="Y542" s="54" t="s">
        <v>651</v>
      </c>
      <c r="Z542" s="262"/>
      <c r="AA542" s="243" t="s">
        <v>36</v>
      </c>
    </row>
    <row r="543" spans="1:28" s="85" customFormat="1">
      <c r="A543" s="86"/>
      <c r="B543" s="214"/>
      <c r="D543" s="75"/>
      <c r="E543" s="75"/>
      <c r="G543" s="51"/>
      <c r="H543" s="378"/>
      <c r="J543" s="75"/>
      <c r="K543" s="215"/>
      <c r="L543" s="235"/>
      <c r="M543" s="235"/>
      <c r="N543" s="235"/>
      <c r="O543" s="235"/>
      <c r="P543" s="235"/>
      <c r="Q543" s="103">
        <v>1</v>
      </c>
      <c r="R543" s="96">
        <v>61700</v>
      </c>
      <c r="S543" s="96">
        <v>38300</v>
      </c>
      <c r="T543" s="104" t="s">
        <v>672</v>
      </c>
      <c r="U543" s="103">
        <v>1</v>
      </c>
      <c r="V543" s="103">
        <v>1</v>
      </c>
      <c r="W543" s="261">
        <v>495118</v>
      </c>
      <c r="X543" s="262">
        <v>2160684</v>
      </c>
      <c r="Y543" s="54" t="s">
        <v>651</v>
      </c>
      <c r="Z543" s="262"/>
      <c r="AA543" s="243" t="s">
        <v>36</v>
      </c>
    </row>
    <row r="544" spans="1:28" s="85" customFormat="1">
      <c r="A544" s="86"/>
      <c r="B544" s="214"/>
      <c r="D544" s="75"/>
      <c r="E544" s="75"/>
      <c r="G544" s="51"/>
      <c r="H544" s="378"/>
      <c r="J544" s="75"/>
      <c r="K544" s="215"/>
      <c r="L544" s="235"/>
      <c r="M544" s="235"/>
      <c r="N544" s="235"/>
      <c r="O544" s="235"/>
      <c r="P544" s="235"/>
      <c r="Q544" s="103">
        <v>1</v>
      </c>
      <c r="R544" s="96">
        <v>61700</v>
      </c>
      <c r="S544" s="96">
        <v>38300</v>
      </c>
      <c r="T544" s="104" t="s">
        <v>672</v>
      </c>
      <c r="U544" s="103">
        <v>1</v>
      </c>
      <c r="V544" s="103">
        <v>1</v>
      </c>
      <c r="W544" s="261">
        <v>494766</v>
      </c>
      <c r="X544" s="262">
        <v>2161104</v>
      </c>
      <c r="Y544" s="54" t="s">
        <v>651</v>
      </c>
      <c r="Z544" s="262"/>
      <c r="AA544" s="243" t="s">
        <v>36</v>
      </c>
    </row>
    <row r="545" spans="1:28" s="85" customFormat="1">
      <c r="A545" s="86"/>
      <c r="B545" s="214"/>
      <c r="D545" s="75"/>
      <c r="E545" s="75"/>
      <c r="G545" s="51"/>
      <c r="H545" s="378"/>
      <c r="J545" s="75"/>
      <c r="K545" s="215"/>
      <c r="L545" s="235"/>
      <c r="M545" s="235"/>
      <c r="N545" s="235"/>
      <c r="O545" s="235"/>
      <c r="P545" s="235"/>
      <c r="Q545" s="103">
        <v>1</v>
      </c>
      <c r="R545" s="96">
        <v>61700</v>
      </c>
      <c r="S545" s="96">
        <v>38300</v>
      </c>
      <c r="T545" s="104" t="s">
        <v>675</v>
      </c>
      <c r="U545" s="103">
        <v>1</v>
      </c>
      <c r="V545" s="103">
        <v>1</v>
      </c>
      <c r="W545" s="54">
        <v>496311</v>
      </c>
      <c r="X545" s="54">
        <v>2159792</v>
      </c>
      <c r="Y545" s="54" t="s">
        <v>651</v>
      </c>
      <c r="Z545" s="54"/>
      <c r="AA545" s="243" t="s">
        <v>36</v>
      </c>
    </row>
    <row r="546" spans="1:28" s="85" customFormat="1">
      <c r="A546" s="86"/>
      <c r="B546" s="214"/>
      <c r="D546" s="75"/>
      <c r="E546" s="75"/>
      <c r="G546" s="51"/>
      <c r="H546" s="378"/>
      <c r="J546" s="75"/>
      <c r="K546" s="215"/>
      <c r="L546" s="235"/>
      <c r="M546" s="235"/>
      <c r="N546" s="235"/>
      <c r="O546" s="235"/>
      <c r="P546" s="235"/>
      <c r="Q546" s="103">
        <v>1</v>
      </c>
      <c r="R546" s="96">
        <v>61700</v>
      </c>
      <c r="S546" s="96">
        <v>38300</v>
      </c>
      <c r="T546" s="104" t="s">
        <v>675</v>
      </c>
      <c r="U546" s="103">
        <v>1</v>
      </c>
      <c r="V546" s="103">
        <v>1</v>
      </c>
      <c r="W546" s="54">
        <v>496227</v>
      </c>
      <c r="X546" s="54">
        <v>2159805</v>
      </c>
      <c r="Y546" s="54" t="s">
        <v>651</v>
      </c>
      <c r="Z546" s="54"/>
      <c r="AA546" s="243" t="s">
        <v>36</v>
      </c>
    </row>
    <row r="547" spans="1:28" s="85" customFormat="1">
      <c r="A547" s="86"/>
      <c r="B547" s="214"/>
      <c r="D547" s="75"/>
      <c r="E547" s="75"/>
      <c r="G547" s="51"/>
      <c r="H547" s="378"/>
      <c r="J547" s="75"/>
      <c r="K547" s="215"/>
      <c r="L547" s="235"/>
      <c r="M547" s="235"/>
      <c r="N547" s="235"/>
      <c r="O547" s="235"/>
      <c r="P547" s="235"/>
      <c r="Q547" s="103">
        <v>1</v>
      </c>
      <c r="R547" s="96">
        <v>61700</v>
      </c>
      <c r="S547" s="96">
        <v>38300</v>
      </c>
      <c r="T547" s="104" t="s">
        <v>675</v>
      </c>
      <c r="U547" s="103">
        <v>1</v>
      </c>
      <c r="V547" s="103">
        <v>1</v>
      </c>
      <c r="W547" s="54">
        <v>496382</v>
      </c>
      <c r="X547" s="54">
        <v>2159798</v>
      </c>
      <c r="Y547" s="54" t="s">
        <v>651</v>
      </c>
      <c r="Z547" s="54"/>
      <c r="AA547" s="243" t="s">
        <v>36</v>
      </c>
    </row>
    <row r="548" spans="1:28" s="85" customFormat="1">
      <c r="A548" s="86"/>
      <c r="B548" s="214"/>
      <c r="D548" s="75"/>
      <c r="E548" s="75"/>
      <c r="G548" s="51"/>
      <c r="H548" s="378"/>
      <c r="J548" s="75"/>
      <c r="K548" s="215"/>
      <c r="L548" s="235"/>
      <c r="M548" s="235"/>
      <c r="N548" s="235"/>
      <c r="O548" s="235"/>
      <c r="P548" s="235"/>
      <c r="Q548" s="103">
        <v>1</v>
      </c>
      <c r="R548" s="96">
        <v>61700</v>
      </c>
      <c r="S548" s="96">
        <v>38300</v>
      </c>
      <c r="T548" s="104" t="s">
        <v>675</v>
      </c>
      <c r="U548" s="103">
        <v>1</v>
      </c>
      <c r="V548" s="103">
        <v>1</v>
      </c>
      <c r="W548" s="54">
        <v>496645</v>
      </c>
      <c r="X548" s="54">
        <v>2160090</v>
      </c>
      <c r="Y548" s="54" t="s">
        <v>651</v>
      </c>
      <c r="Z548" s="54"/>
      <c r="AA548" s="243" t="s">
        <v>36</v>
      </c>
    </row>
    <row r="549" spans="1:28" s="85" customFormat="1">
      <c r="A549" s="86"/>
      <c r="B549" s="214"/>
      <c r="D549" s="75"/>
      <c r="E549" s="75"/>
      <c r="G549" s="51"/>
      <c r="H549" s="378"/>
      <c r="J549" s="75"/>
      <c r="K549" s="215"/>
      <c r="L549" s="235"/>
      <c r="M549" s="235"/>
      <c r="N549" s="235"/>
      <c r="O549" s="235"/>
      <c r="P549" s="235"/>
      <c r="Q549" s="103">
        <v>1</v>
      </c>
      <c r="R549" s="96">
        <v>61700</v>
      </c>
      <c r="S549" s="96">
        <v>38300</v>
      </c>
      <c r="T549" s="104" t="s">
        <v>675</v>
      </c>
      <c r="U549" s="103">
        <v>1</v>
      </c>
      <c r="V549" s="103">
        <v>1</v>
      </c>
      <c r="W549" s="54">
        <v>496289</v>
      </c>
      <c r="X549" s="54">
        <v>216207</v>
      </c>
      <c r="Y549" s="54" t="s">
        <v>651</v>
      </c>
      <c r="Z549" s="54"/>
      <c r="AA549" s="243" t="s">
        <v>36</v>
      </c>
    </row>
    <row r="550" spans="1:28" s="85" customFormat="1">
      <c r="A550" s="86"/>
      <c r="B550" s="214"/>
      <c r="D550" s="75"/>
      <c r="E550" s="75"/>
      <c r="G550" s="51"/>
      <c r="H550" s="378"/>
      <c r="J550" s="75"/>
      <c r="K550" s="215" t="s">
        <v>676</v>
      </c>
      <c r="L550" s="235"/>
      <c r="M550" s="235">
        <v>16</v>
      </c>
      <c r="N550" s="235">
        <v>16</v>
      </c>
      <c r="O550" s="235">
        <v>0</v>
      </c>
      <c r="P550" s="235">
        <v>0</v>
      </c>
      <c r="Q550" s="103">
        <v>1</v>
      </c>
      <c r="R550" s="96">
        <v>61700</v>
      </c>
      <c r="S550" s="96">
        <v>38300</v>
      </c>
      <c r="T550" s="104" t="s">
        <v>677</v>
      </c>
      <c r="U550" s="103">
        <v>1</v>
      </c>
      <c r="V550" s="103">
        <v>1</v>
      </c>
      <c r="W550" s="54">
        <v>496529</v>
      </c>
      <c r="X550" s="54">
        <v>2150580</v>
      </c>
      <c r="Y550" s="54" t="s">
        <v>651</v>
      </c>
      <c r="Z550" s="54"/>
      <c r="AA550" s="243" t="s">
        <v>36</v>
      </c>
      <c r="AB550" s="85" t="s">
        <v>678</v>
      </c>
    </row>
    <row r="551" spans="1:28" s="85" customFormat="1">
      <c r="A551" s="86"/>
      <c r="B551" s="214"/>
      <c r="D551" s="75"/>
      <c r="E551" s="75"/>
      <c r="G551" s="51"/>
      <c r="H551" s="378"/>
      <c r="J551" s="75"/>
      <c r="K551" s="215"/>
      <c r="L551" s="235"/>
      <c r="M551" s="235"/>
      <c r="N551" s="235"/>
      <c r="O551" s="235"/>
      <c r="P551" s="235"/>
      <c r="Q551" s="103">
        <v>1</v>
      </c>
      <c r="R551" s="96">
        <v>61700</v>
      </c>
      <c r="S551" s="96">
        <v>38300</v>
      </c>
      <c r="T551" s="104" t="s">
        <v>677</v>
      </c>
      <c r="U551" s="103">
        <v>1</v>
      </c>
      <c r="V551" s="103">
        <v>1</v>
      </c>
      <c r="W551" s="54">
        <v>496661</v>
      </c>
      <c r="X551" s="54">
        <v>2150331</v>
      </c>
      <c r="Y551" s="54" t="s">
        <v>651</v>
      </c>
      <c r="Z551" s="54"/>
      <c r="AA551" s="243" t="s">
        <v>36</v>
      </c>
    </row>
    <row r="552" spans="1:28" s="85" customFormat="1">
      <c r="A552" s="86"/>
      <c r="B552" s="214"/>
      <c r="D552" s="75"/>
      <c r="E552" s="75"/>
      <c r="G552" s="51"/>
      <c r="H552" s="378"/>
      <c r="J552" s="75"/>
      <c r="K552" s="215"/>
      <c r="L552" s="235"/>
      <c r="M552" s="235"/>
      <c r="N552" s="235"/>
      <c r="O552" s="235"/>
      <c r="P552" s="235"/>
      <c r="Q552" s="103">
        <v>1</v>
      </c>
      <c r="R552" s="96">
        <v>61700</v>
      </c>
      <c r="S552" s="96">
        <v>38300</v>
      </c>
      <c r="T552" s="104" t="s">
        <v>677</v>
      </c>
      <c r="U552" s="103">
        <v>1</v>
      </c>
      <c r="V552" s="103">
        <v>1</v>
      </c>
      <c r="W552" s="54">
        <v>497152</v>
      </c>
      <c r="X552" s="54">
        <v>2150375</v>
      </c>
      <c r="Y552" s="54" t="s">
        <v>651</v>
      </c>
      <c r="Z552" s="54"/>
      <c r="AA552" s="243" t="s">
        <v>36</v>
      </c>
    </row>
    <row r="553" spans="1:28" s="85" customFormat="1">
      <c r="A553" s="86"/>
      <c r="B553" s="214"/>
      <c r="D553" s="75"/>
      <c r="E553" s="75"/>
      <c r="G553" s="51"/>
      <c r="H553" s="378"/>
      <c r="J553" s="75"/>
      <c r="K553" s="215"/>
      <c r="L553" s="235"/>
      <c r="M553" s="235"/>
      <c r="N553" s="235"/>
      <c r="O553" s="235"/>
      <c r="P553" s="235"/>
      <c r="Q553" s="103">
        <v>1</v>
      </c>
      <c r="R553" s="96">
        <v>61700</v>
      </c>
      <c r="S553" s="96">
        <v>38300</v>
      </c>
      <c r="T553" s="104" t="s">
        <v>677</v>
      </c>
      <c r="U553" s="103">
        <v>1</v>
      </c>
      <c r="V553" s="103">
        <v>1</v>
      </c>
      <c r="W553" s="54">
        <v>497128</v>
      </c>
      <c r="X553" s="54">
        <v>2150320</v>
      </c>
      <c r="Y553" s="54" t="s">
        <v>651</v>
      </c>
      <c r="Z553" s="54"/>
      <c r="AA553" s="243" t="s">
        <v>36</v>
      </c>
    </row>
    <row r="554" spans="1:28" s="85" customFormat="1">
      <c r="A554" s="86"/>
      <c r="B554" s="214"/>
      <c r="D554" s="75"/>
      <c r="E554" s="75"/>
      <c r="G554" s="51"/>
      <c r="H554" s="378"/>
      <c r="J554" s="75"/>
      <c r="K554" s="215"/>
      <c r="L554" s="235"/>
      <c r="M554" s="235"/>
      <c r="N554" s="235"/>
      <c r="O554" s="235"/>
      <c r="P554" s="235"/>
      <c r="Q554" s="103">
        <v>1</v>
      </c>
      <c r="R554" s="96">
        <v>61700</v>
      </c>
      <c r="S554" s="96">
        <v>38300</v>
      </c>
      <c r="T554" s="104" t="s">
        <v>677</v>
      </c>
      <c r="U554" s="103">
        <v>1</v>
      </c>
      <c r="V554" s="103">
        <v>1</v>
      </c>
      <c r="W554" s="54">
        <v>496571</v>
      </c>
      <c r="X554" s="54">
        <v>2150889</v>
      </c>
      <c r="Y554" s="54" t="s">
        <v>651</v>
      </c>
      <c r="Z554" s="54"/>
      <c r="AA554" s="243" t="s">
        <v>36</v>
      </c>
    </row>
    <row r="555" spans="1:28" s="85" customFormat="1">
      <c r="A555" s="86"/>
      <c r="B555" s="214"/>
      <c r="D555" s="75"/>
      <c r="E555" s="75"/>
      <c r="G555" s="51"/>
      <c r="H555" s="378"/>
      <c r="J555" s="75"/>
      <c r="K555" s="215"/>
      <c r="L555" s="235"/>
      <c r="M555" s="235"/>
      <c r="N555" s="235"/>
      <c r="O555" s="235"/>
      <c r="P555" s="235"/>
      <c r="Q555" s="103">
        <v>1</v>
      </c>
      <c r="R555" s="96">
        <v>61700</v>
      </c>
      <c r="S555" s="96">
        <v>38300</v>
      </c>
      <c r="T555" s="104" t="s">
        <v>677</v>
      </c>
      <c r="U555" s="103">
        <v>1</v>
      </c>
      <c r="V555" s="103">
        <v>1</v>
      </c>
      <c r="W555" s="54">
        <v>496515</v>
      </c>
      <c r="X555" s="54">
        <v>2150892</v>
      </c>
      <c r="Y555" s="54" t="s">
        <v>651</v>
      </c>
      <c r="Z555" s="54"/>
      <c r="AA555" s="243" t="s">
        <v>36</v>
      </c>
    </row>
    <row r="556" spans="1:28" s="85" customFormat="1">
      <c r="A556" s="86"/>
      <c r="B556" s="214"/>
      <c r="D556" s="75"/>
      <c r="E556" s="75"/>
      <c r="G556" s="51"/>
      <c r="H556" s="378"/>
      <c r="J556" s="75"/>
      <c r="K556" s="215"/>
      <c r="L556" s="235"/>
      <c r="M556" s="235"/>
      <c r="N556" s="235"/>
      <c r="O556" s="235"/>
      <c r="P556" s="235"/>
      <c r="Q556" s="103">
        <v>1</v>
      </c>
      <c r="R556" s="96">
        <v>61700</v>
      </c>
      <c r="S556" s="96">
        <v>38300</v>
      </c>
      <c r="T556" s="104" t="s">
        <v>677</v>
      </c>
      <c r="U556" s="103">
        <v>1</v>
      </c>
      <c r="V556" s="103">
        <v>1</v>
      </c>
      <c r="W556" s="54">
        <v>496629</v>
      </c>
      <c r="X556" s="54">
        <v>2150861</v>
      </c>
      <c r="Y556" s="54" t="s">
        <v>651</v>
      </c>
      <c r="Z556" s="54"/>
      <c r="AA556" s="243" t="s">
        <v>36</v>
      </c>
    </row>
    <row r="557" spans="1:28" s="85" customFormat="1">
      <c r="A557" s="86"/>
      <c r="B557" s="214"/>
      <c r="D557" s="75"/>
      <c r="E557" s="75"/>
      <c r="G557" s="51"/>
      <c r="H557" s="378"/>
      <c r="J557" s="75"/>
      <c r="K557" s="215"/>
      <c r="L557" s="235"/>
      <c r="M557" s="235"/>
      <c r="N557" s="235"/>
      <c r="O557" s="235"/>
      <c r="P557" s="235"/>
      <c r="Q557" s="103">
        <v>1</v>
      </c>
      <c r="R557" s="96">
        <v>61700</v>
      </c>
      <c r="S557" s="96">
        <v>38300</v>
      </c>
      <c r="T557" s="104" t="s">
        <v>677</v>
      </c>
      <c r="U557" s="103">
        <v>1</v>
      </c>
      <c r="V557" s="103">
        <v>1</v>
      </c>
      <c r="W557" s="54">
        <v>496762</v>
      </c>
      <c r="X557" s="54">
        <v>2150761</v>
      </c>
      <c r="Y557" s="54" t="s">
        <v>651</v>
      </c>
      <c r="Z557" s="54"/>
      <c r="AA557" s="243" t="s">
        <v>36</v>
      </c>
    </row>
    <row r="558" spans="1:28" s="85" customFormat="1">
      <c r="A558" s="86"/>
      <c r="B558" s="214"/>
      <c r="D558" s="75"/>
      <c r="E558" s="75"/>
      <c r="G558" s="51"/>
      <c r="H558" s="378"/>
      <c r="J558" s="75"/>
      <c r="K558" s="215"/>
      <c r="L558" s="235"/>
      <c r="M558" s="235"/>
      <c r="N558" s="235"/>
      <c r="O558" s="235"/>
      <c r="P558" s="235"/>
      <c r="Q558" s="103">
        <v>1</v>
      </c>
      <c r="R558" s="96">
        <v>61700</v>
      </c>
      <c r="S558" s="96">
        <v>38300</v>
      </c>
      <c r="T558" s="104" t="s">
        <v>677</v>
      </c>
      <c r="U558" s="103">
        <v>1</v>
      </c>
      <c r="V558" s="103">
        <v>1</v>
      </c>
      <c r="W558" s="54">
        <v>496824</v>
      </c>
      <c r="X558" s="54">
        <v>215680</v>
      </c>
      <c r="Y558" s="54" t="s">
        <v>651</v>
      </c>
      <c r="Z558" s="54"/>
      <c r="AA558" s="243" t="s">
        <v>36</v>
      </c>
    </row>
    <row r="559" spans="1:28" s="85" customFormat="1">
      <c r="A559" s="86"/>
      <c r="B559" s="214"/>
      <c r="D559" s="75"/>
      <c r="E559" s="75"/>
      <c r="G559" s="51"/>
      <c r="H559" s="378"/>
      <c r="J559" s="75"/>
      <c r="K559" s="215"/>
      <c r="L559" s="235"/>
      <c r="M559" s="235"/>
      <c r="N559" s="235"/>
      <c r="O559" s="235"/>
      <c r="P559" s="235"/>
      <c r="Q559" s="103">
        <v>1</v>
      </c>
      <c r="R559" s="96">
        <v>61700</v>
      </c>
      <c r="S559" s="96">
        <v>38300</v>
      </c>
      <c r="T559" s="104" t="s">
        <v>677</v>
      </c>
      <c r="U559" s="103">
        <v>1</v>
      </c>
      <c r="V559" s="103">
        <v>1</v>
      </c>
      <c r="W559" s="54">
        <v>496860</v>
      </c>
      <c r="X559" s="54">
        <v>2150459</v>
      </c>
      <c r="Y559" s="54" t="s">
        <v>651</v>
      </c>
      <c r="Z559" s="54"/>
      <c r="AA559" s="243" t="s">
        <v>36</v>
      </c>
    </row>
    <row r="560" spans="1:28" s="85" customFormat="1">
      <c r="A560" s="86"/>
      <c r="B560" s="214"/>
      <c r="D560" s="75"/>
      <c r="E560" s="75"/>
      <c r="G560" s="51"/>
      <c r="H560" s="378"/>
      <c r="J560" s="75"/>
      <c r="K560" s="215"/>
      <c r="L560" s="235"/>
      <c r="M560" s="235"/>
      <c r="N560" s="235"/>
      <c r="O560" s="235"/>
      <c r="P560" s="235"/>
      <c r="Q560" s="103">
        <v>1</v>
      </c>
      <c r="R560" s="96">
        <v>61700</v>
      </c>
      <c r="S560" s="96">
        <v>38300</v>
      </c>
      <c r="T560" s="104" t="s">
        <v>679</v>
      </c>
      <c r="U560" s="103">
        <v>1</v>
      </c>
      <c r="V560" s="103">
        <v>1</v>
      </c>
      <c r="W560" s="54">
        <v>496384</v>
      </c>
      <c r="X560" s="54">
        <v>2512594</v>
      </c>
      <c r="Y560" s="54" t="s">
        <v>651</v>
      </c>
      <c r="Z560" s="54"/>
      <c r="AA560" s="243" t="s">
        <v>36</v>
      </c>
    </row>
    <row r="561" spans="1:27" s="85" customFormat="1">
      <c r="A561" s="86"/>
      <c r="B561" s="214"/>
      <c r="D561" s="75"/>
      <c r="E561" s="75"/>
      <c r="G561" s="51"/>
      <c r="H561" s="378"/>
      <c r="J561" s="75"/>
      <c r="K561" s="215"/>
      <c r="L561" s="235"/>
      <c r="M561" s="235"/>
      <c r="N561" s="235"/>
      <c r="O561" s="235"/>
      <c r="P561" s="235"/>
      <c r="Q561" s="103">
        <v>1</v>
      </c>
      <c r="R561" s="96">
        <v>61700</v>
      </c>
      <c r="S561" s="96">
        <v>38300</v>
      </c>
      <c r="T561" s="104" t="s">
        <v>679</v>
      </c>
      <c r="U561" s="103">
        <v>1</v>
      </c>
      <c r="V561" s="103">
        <v>1</v>
      </c>
      <c r="W561" s="54">
        <v>496272</v>
      </c>
      <c r="X561" s="54">
        <v>2152549</v>
      </c>
      <c r="Y561" s="54" t="s">
        <v>651</v>
      </c>
      <c r="Z561" s="54"/>
      <c r="AA561" s="243" t="s">
        <v>36</v>
      </c>
    </row>
    <row r="562" spans="1:27" s="85" customFormat="1">
      <c r="A562" s="86"/>
      <c r="B562" s="214"/>
      <c r="D562" s="75"/>
      <c r="E562" s="75"/>
      <c r="G562" s="51"/>
      <c r="H562" s="378"/>
      <c r="J562" s="75"/>
      <c r="K562" s="215"/>
      <c r="L562" s="235"/>
      <c r="M562" s="235"/>
      <c r="N562" s="235"/>
      <c r="O562" s="235"/>
      <c r="P562" s="235"/>
      <c r="Q562" s="103">
        <v>1</v>
      </c>
      <c r="R562" s="96">
        <v>61700</v>
      </c>
      <c r="S562" s="96">
        <v>38300</v>
      </c>
      <c r="T562" s="104" t="s">
        <v>680</v>
      </c>
      <c r="U562" s="103">
        <v>1</v>
      </c>
      <c r="V562" s="103">
        <v>1</v>
      </c>
      <c r="W562" s="54">
        <v>494314</v>
      </c>
      <c r="X562" s="54">
        <v>2151205</v>
      </c>
      <c r="Y562" s="54" t="s">
        <v>651</v>
      </c>
      <c r="Z562" s="54"/>
      <c r="AA562" s="243" t="s">
        <v>36</v>
      </c>
    </row>
    <row r="563" spans="1:27" s="85" customFormat="1">
      <c r="A563" s="86"/>
      <c r="B563" s="214"/>
      <c r="D563" s="75"/>
      <c r="E563" s="75"/>
      <c r="G563" s="51"/>
      <c r="H563" s="378"/>
      <c r="J563" s="75"/>
      <c r="K563" s="215"/>
      <c r="L563" s="235"/>
      <c r="M563" s="235"/>
      <c r="N563" s="235"/>
      <c r="O563" s="235"/>
      <c r="P563" s="235"/>
      <c r="Q563" s="103">
        <v>1</v>
      </c>
      <c r="R563" s="96">
        <v>61700</v>
      </c>
      <c r="S563" s="96">
        <v>38300</v>
      </c>
      <c r="T563" s="104" t="s">
        <v>680</v>
      </c>
      <c r="U563" s="103">
        <v>1</v>
      </c>
      <c r="V563" s="103">
        <v>1</v>
      </c>
      <c r="W563" s="54">
        <v>495250</v>
      </c>
      <c r="X563" s="54">
        <v>2151180</v>
      </c>
      <c r="Y563" s="54" t="s">
        <v>651</v>
      </c>
      <c r="Z563" s="54"/>
      <c r="AA563" s="243" t="s">
        <v>36</v>
      </c>
    </row>
    <row r="564" spans="1:27" s="85" customFormat="1">
      <c r="A564" s="86"/>
      <c r="B564" s="214"/>
      <c r="D564" s="75"/>
      <c r="E564" s="75"/>
      <c r="G564" s="51"/>
      <c r="H564" s="378"/>
      <c r="J564" s="75"/>
      <c r="K564" s="215"/>
      <c r="L564" s="235"/>
      <c r="M564" s="235"/>
      <c r="N564" s="235"/>
      <c r="O564" s="235"/>
      <c r="P564" s="235"/>
      <c r="Q564" s="103">
        <v>1</v>
      </c>
      <c r="R564" s="96">
        <v>61700</v>
      </c>
      <c r="S564" s="96">
        <v>38300</v>
      </c>
      <c r="T564" s="104" t="s">
        <v>681</v>
      </c>
      <c r="U564" s="103">
        <v>1</v>
      </c>
      <c r="V564" s="103">
        <v>1</v>
      </c>
      <c r="W564" s="54">
        <v>496906</v>
      </c>
      <c r="X564" s="54">
        <v>2153564</v>
      </c>
      <c r="Y564" s="54" t="s">
        <v>651</v>
      </c>
      <c r="Z564" s="54"/>
      <c r="AA564" s="243" t="s">
        <v>36</v>
      </c>
    </row>
    <row r="565" spans="1:27" s="85" customFormat="1">
      <c r="A565" s="86"/>
      <c r="B565" s="214"/>
      <c r="D565" s="75"/>
      <c r="E565" s="75"/>
      <c r="G565" s="51"/>
      <c r="H565" s="378"/>
      <c r="J565" s="75"/>
      <c r="K565" s="215"/>
      <c r="L565" s="235"/>
      <c r="M565" s="235"/>
      <c r="N565" s="235"/>
      <c r="O565" s="235"/>
      <c r="P565" s="235"/>
      <c r="Q565" s="103">
        <v>1</v>
      </c>
      <c r="R565" s="96">
        <v>61700</v>
      </c>
      <c r="S565" s="96">
        <v>38300</v>
      </c>
      <c r="T565" s="104" t="s">
        <v>681</v>
      </c>
      <c r="U565" s="103">
        <v>1</v>
      </c>
      <c r="V565" s="103">
        <v>1</v>
      </c>
      <c r="W565" s="54">
        <v>496893</v>
      </c>
      <c r="X565" s="54">
        <v>2153232</v>
      </c>
      <c r="Y565" s="54" t="s">
        <v>651</v>
      </c>
      <c r="Z565" s="54"/>
      <c r="AA565" s="243" t="s">
        <v>36</v>
      </c>
    </row>
    <row r="566" spans="1:27" s="85" customFormat="1">
      <c r="A566" s="86"/>
      <c r="B566" s="214"/>
      <c r="D566" s="214" t="s">
        <v>682</v>
      </c>
      <c r="E566" s="214" t="s">
        <v>618</v>
      </c>
      <c r="G566" s="84">
        <v>50</v>
      </c>
      <c r="H566" s="84">
        <v>61700</v>
      </c>
      <c r="J566" s="214"/>
      <c r="K566" s="214"/>
      <c r="L566" s="431"/>
      <c r="M566" s="431"/>
      <c r="N566" s="431"/>
      <c r="O566" s="431"/>
      <c r="P566" s="431"/>
      <c r="Q566" s="51">
        <v>1</v>
      </c>
      <c r="R566" s="115">
        <v>61700</v>
      </c>
      <c r="S566" s="115">
        <v>38300</v>
      </c>
      <c r="T566" s="85" t="s">
        <v>683</v>
      </c>
      <c r="U566" s="51"/>
      <c r="V566" s="51">
        <v>1</v>
      </c>
      <c r="W566" s="54">
        <v>530006</v>
      </c>
      <c r="X566" s="54">
        <v>2060835</v>
      </c>
      <c r="Y566" s="54" t="s">
        <v>651</v>
      </c>
      <c r="Z566" s="54"/>
      <c r="AA566" s="243" t="s">
        <v>36</v>
      </c>
    </row>
    <row r="567" spans="1:27" s="85" customFormat="1">
      <c r="A567" s="86"/>
      <c r="B567" s="214"/>
      <c r="D567" s="75"/>
      <c r="E567" s="75"/>
      <c r="G567" s="51"/>
      <c r="H567" s="51"/>
      <c r="J567" s="75"/>
      <c r="K567" s="75"/>
      <c r="L567" s="437"/>
      <c r="M567" s="437"/>
      <c r="N567" s="437"/>
      <c r="O567" s="437"/>
      <c r="P567" s="437"/>
      <c r="Q567" s="51">
        <v>1</v>
      </c>
      <c r="R567" s="115">
        <v>61700</v>
      </c>
      <c r="S567" s="115">
        <v>38300</v>
      </c>
      <c r="T567" s="85" t="s">
        <v>683</v>
      </c>
      <c r="U567" s="51"/>
      <c r="V567" s="51">
        <v>1</v>
      </c>
      <c r="W567" s="54">
        <v>529880</v>
      </c>
      <c r="X567" s="54">
        <v>2060895</v>
      </c>
      <c r="Y567" s="54" t="s">
        <v>651</v>
      </c>
      <c r="Z567" s="54"/>
      <c r="AA567" s="243" t="s">
        <v>36</v>
      </c>
    </row>
    <row r="568" spans="1:27" s="85" customFormat="1">
      <c r="A568" s="86"/>
      <c r="B568" s="214"/>
      <c r="D568" s="75"/>
      <c r="E568" s="75"/>
      <c r="G568" s="51"/>
      <c r="H568" s="51"/>
      <c r="J568" s="75"/>
      <c r="K568" s="75"/>
      <c r="L568" s="437"/>
      <c r="M568" s="437"/>
      <c r="N568" s="437"/>
      <c r="O568" s="437"/>
      <c r="P568" s="437"/>
      <c r="Q568" s="51">
        <v>1</v>
      </c>
      <c r="R568" s="115">
        <v>61700</v>
      </c>
      <c r="S568" s="115">
        <v>38300</v>
      </c>
      <c r="T568" s="85" t="s">
        <v>683</v>
      </c>
      <c r="U568" s="51"/>
      <c r="V568" s="51">
        <v>1</v>
      </c>
      <c r="W568" s="54">
        <v>529771</v>
      </c>
      <c r="X568" s="54">
        <v>2060899</v>
      </c>
      <c r="Y568" s="54" t="s">
        <v>651</v>
      </c>
      <c r="Z568" s="54"/>
      <c r="AA568" s="243" t="s">
        <v>36</v>
      </c>
    </row>
    <row r="569" spans="1:27" s="85" customFormat="1">
      <c r="A569" s="86"/>
      <c r="B569" s="214"/>
      <c r="D569" s="75"/>
      <c r="E569" s="75"/>
      <c r="G569" s="51"/>
      <c r="H569" s="51"/>
      <c r="J569" s="75"/>
      <c r="K569" s="75"/>
      <c r="L569" s="437"/>
      <c r="M569" s="437"/>
      <c r="N569" s="437"/>
      <c r="O569" s="437"/>
      <c r="P569" s="437"/>
      <c r="Q569" s="51">
        <v>1</v>
      </c>
      <c r="R569" s="115">
        <v>61700</v>
      </c>
      <c r="S569" s="115">
        <v>38300</v>
      </c>
      <c r="T569" s="85" t="s">
        <v>683</v>
      </c>
      <c r="U569" s="51"/>
      <c r="V569" s="51">
        <v>1</v>
      </c>
      <c r="W569" s="54">
        <v>529724</v>
      </c>
      <c r="X569" s="54">
        <v>2060983</v>
      </c>
      <c r="Y569" s="54" t="s">
        <v>651</v>
      </c>
      <c r="Z569" s="54"/>
      <c r="AA569" s="243" t="s">
        <v>36</v>
      </c>
    </row>
    <row r="570" spans="1:27" s="85" customFormat="1">
      <c r="A570" s="86"/>
      <c r="B570" s="214"/>
      <c r="D570" s="75"/>
      <c r="E570" s="75"/>
      <c r="G570" s="51"/>
      <c r="H570" s="51"/>
      <c r="J570" s="75"/>
      <c r="K570" s="75"/>
      <c r="L570" s="437"/>
      <c r="M570" s="437"/>
      <c r="N570" s="437"/>
      <c r="O570" s="437"/>
      <c r="P570" s="437"/>
      <c r="Q570" s="51">
        <v>1</v>
      </c>
      <c r="R570" s="115">
        <v>61700</v>
      </c>
      <c r="S570" s="115">
        <v>38300</v>
      </c>
      <c r="T570" s="85" t="s">
        <v>683</v>
      </c>
      <c r="U570" s="51"/>
      <c r="V570" s="51">
        <v>1</v>
      </c>
      <c r="W570" s="54">
        <v>529581</v>
      </c>
      <c r="X570" s="54">
        <v>2061092</v>
      </c>
      <c r="Y570" s="54" t="s">
        <v>651</v>
      </c>
      <c r="Z570" s="54"/>
      <c r="AA570" s="243" t="s">
        <v>36</v>
      </c>
    </row>
    <row r="571" spans="1:27" s="85" customFormat="1">
      <c r="A571" s="86"/>
      <c r="B571" s="214"/>
      <c r="D571" s="75"/>
      <c r="E571" s="75"/>
      <c r="G571" s="51"/>
      <c r="H571" s="51"/>
      <c r="J571" s="75"/>
      <c r="K571" s="75"/>
      <c r="L571" s="437"/>
      <c r="M571" s="437"/>
      <c r="N571" s="437"/>
      <c r="O571" s="437"/>
      <c r="P571" s="437"/>
      <c r="Q571" s="51">
        <v>1</v>
      </c>
      <c r="R571" s="115">
        <v>61700</v>
      </c>
      <c r="S571" s="115">
        <v>38300</v>
      </c>
      <c r="T571" s="85" t="s">
        <v>683</v>
      </c>
      <c r="U571" s="51"/>
      <c r="V571" s="51">
        <v>1</v>
      </c>
      <c r="W571" s="54">
        <v>529648</v>
      </c>
      <c r="X571" s="54">
        <v>2061038</v>
      </c>
      <c r="Y571" s="54" t="s">
        <v>651</v>
      </c>
      <c r="Z571" s="54"/>
      <c r="AA571" s="243" t="s">
        <v>36</v>
      </c>
    </row>
    <row r="572" spans="1:27" s="85" customFormat="1">
      <c r="A572" s="86"/>
      <c r="B572" s="214"/>
      <c r="D572" s="75"/>
      <c r="E572" s="75"/>
      <c r="G572" s="51"/>
      <c r="H572" s="51"/>
      <c r="J572" s="75"/>
      <c r="K572" s="75"/>
      <c r="L572" s="437"/>
      <c r="M572" s="437"/>
      <c r="N572" s="437"/>
      <c r="O572" s="437"/>
      <c r="P572" s="437"/>
      <c r="Q572" s="51">
        <v>1</v>
      </c>
      <c r="R572" s="115">
        <v>61700</v>
      </c>
      <c r="S572" s="115">
        <v>38300</v>
      </c>
      <c r="T572" s="85" t="s">
        <v>683</v>
      </c>
      <c r="U572" s="51"/>
      <c r="V572" s="51">
        <v>1</v>
      </c>
      <c r="W572" s="54">
        <v>529488</v>
      </c>
      <c r="X572" s="54">
        <v>2061090</v>
      </c>
      <c r="Y572" s="54" t="s">
        <v>651</v>
      </c>
      <c r="Z572" s="54"/>
      <c r="AA572" s="243" t="s">
        <v>36</v>
      </c>
    </row>
    <row r="573" spans="1:27" s="85" customFormat="1">
      <c r="A573" s="86"/>
      <c r="B573" s="214"/>
      <c r="D573" s="75"/>
      <c r="E573" s="75"/>
      <c r="G573" s="51"/>
      <c r="H573" s="51"/>
      <c r="J573" s="75"/>
      <c r="K573" s="75"/>
      <c r="L573" s="437"/>
      <c r="M573" s="437"/>
      <c r="N573" s="437"/>
      <c r="O573" s="437"/>
      <c r="P573" s="437"/>
      <c r="Q573" s="51">
        <v>1</v>
      </c>
      <c r="R573" s="115">
        <v>61700</v>
      </c>
      <c r="S573" s="115">
        <v>38300</v>
      </c>
      <c r="T573" s="85" t="s">
        <v>683</v>
      </c>
      <c r="U573" s="51"/>
      <c r="V573" s="51">
        <v>1</v>
      </c>
      <c r="W573" s="54">
        <v>529378</v>
      </c>
      <c r="X573" s="54">
        <v>2061117</v>
      </c>
      <c r="Y573" s="54" t="s">
        <v>651</v>
      </c>
      <c r="Z573" s="54"/>
      <c r="AA573" s="243" t="s">
        <v>36</v>
      </c>
    </row>
    <row r="574" spans="1:27" s="85" customFormat="1">
      <c r="A574" s="86"/>
      <c r="B574" s="214"/>
      <c r="D574" s="75"/>
      <c r="E574" s="75"/>
      <c r="G574" s="51"/>
      <c r="H574" s="51"/>
      <c r="J574" s="75"/>
      <c r="K574" s="75"/>
      <c r="L574" s="437"/>
      <c r="M574" s="437"/>
      <c r="N574" s="437"/>
      <c r="O574" s="437"/>
      <c r="P574" s="437"/>
      <c r="Q574" s="51">
        <v>1</v>
      </c>
      <c r="R574" s="115">
        <v>61700</v>
      </c>
      <c r="S574" s="115">
        <v>38300</v>
      </c>
      <c r="T574" s="85" t="s">
        <v>683</v>
      </c>
      <c r="U574" s="51"/>
      <c r="V574" s="51">
        <v>1</v>
      </c>
      <c r="W574" s="54">
        <v>529274</v>
      </c>
      <c r="X574" s="54">
        <v>2061113</v>
      </c>
      <c r="Y574" s="54" t="s">
        <v>651</v>
      </c>
      <c r="Z574" s="54"/>
      <c r="AA574" s="243" t="s">
        <v>36</v>
      </c>
    </row>
    <row r="575" spans="1:27" s="85" customFormat="1">
      <c r="A575" s="86"/>
      <c r="B575" s="214"/>
      <c r="D575" s="75"/>
      <c r="E575" s="75"/>
      <c r="G575" s="51"/>
      <c r="H575" s="51"/>
      <c r="J575" s="75"/>
      <c r="K575" s="75"/>
      <c r="L575" s="437"/>
      <c r="M575" s="437"/>
      <c r="N575" s="437"/>
      <c r="O575" s="437"/>
      <c r="P575" s="437"/>
      <c r="Q575" s="51">
        <v>1</v>
      </c>
      <c r="R575" s="115">
        <v>61700</v>
      </c>
      <c r="S575" s="115">
        <v>38300</v>
      </c>
      <c r="T575" s="85" t="s">
        <v>683</v>
      </c>
      <c r="U575" s="51"/>
      <c r="V575" s="51">
        <v>1</v>
      </c>
      <c r="W575" s="54">
        <v>529133</v>
      </c>
      <c r="X575" s="54">
        <v>2061168</v>
      </c>
      <c r="Y575" s="54" t="s">
        <v>651</v>
      </c>
      <c r="Z575" s="54"/>
      <c r="AA575" s="243" t="s">
        <v>36</v>
      </c>
    </row>
    <row r="576" spans="1:27" s="85" customFormat="1">
      <c r="A576" s="86"/>
      <c r="B576" s="214"/>
      <c r="D576" s="75"/>
      <c r="E576" s="75"/>
      <c r="G576" s="51"/>
      <c r="H576" s="51"/>
      <c r="J576" s="75"/>
      <c r="K576" s="75"/>
      <c r="L576" s="437"/>
      <c r="M576" s="437"/>
      <c r="N576" s="437"/>
      <c r="O576" s="437"/>
      <c r="P576" s="437"/>
      <c r="Q576" s="51">
        <v>1</v>
      </c>
      <c r="R576" s="115">
        <v>61700</v>
      </c>
      <c r="S576" s="115">
        <v>38300</v>
      </c>
      <c r="T576" s="85" t="s">
        <v>684</v>
      </c>
      <c r="U576" s="51"/>
      <c r="V576" s="51">
        <v>1</v>
      </c>
      <c r="W576" s="54">
        <v>523779</v>
      </c>
      <c r="X576" s="54">
        <v>2054736</v>
      </c>
      <c r="Y576" s="54" t="s">
        <v>651</v>
      </c>
      <c r="Z576" s="54"/>
      <c r="AA576" s="243" t="s">
        <v>36</v>
      </c>
    </row>
    <row r="577" spans="1:27" s="85" customFormat="1">
      <c r="A577" s="86"/>
      <c r="B577" s="214"/>
      <c r="D577" s="75"/>
      <c r="E577" s="75"/>
      <c r="G577" s="51"/>
      <c r="H577" s="51"/>
      <c r="J577" s="75"/>
      <c r="K577" s="75"/>
      <c r="L577" s="437"/>
      <c r="M577" s="437"/>
      <c r="N577" s="437"/>
      <c r="O577" s="437"/>
      <c r="P577" s="437"/>
      <c r="Q577" s="51">
        <v>1</v>
      </c>
      <c r="R577" s="115">
        <v>61700</v>
      </c>
      <c r="S577" s="115">
        <v>38300</v>
      </c>
      <c r="T577" s="85" t="s">
        <v>684</v>
      </c>
      <c r="U577" s="51"/>
      <c r="V577" s="51">
        <v>1</v>
      </c>
      <c r="W577" s="54">
        <v>532735</v>
      </c>
      <c r="X577" s="54">
        <v>2054785</v>
      </c>
      <c r="Y577" s="54" t="s">
        <v>651</v>
      </c>
      <c r="Z577" s="54"/>
      <c r="AA577" s="243" t="s">
        <v>36</v>
      </c>
    </row>
    <row r="578" spans="1:27" s="85" customFormat="1">
      <c r="A578" s="86"/>
      <c r="B578" s="214"/>
      <c r="D578" s="75"/>
      <c r="E578" s="75"/>
      <c r="G578" s="51"/>
      <c r="H578" s="51"/>
      <c r="J578" s="75"/>
      <c r="K578" s="75"/>
      <c r="L578" s="437"/>
      <c r="M578" s="437"/>
      <c r="N578" s="437"/>
      <c r="O578" s="437"/>
      <c r="P578" s="437"/>
      <c r="Q578" s="51">
        <v>1</v>
      </c>
      <c r="R578" s="115">
        <v>61700</v>
      </c>
      <c r="S578" s="115">
        <v>38300</v>
      </c>
      <c r="T578" s="85" t="s">
        <v>684</v>
      </c>
      <c r="U578" s="51"/>
      <c r="V578" s="51">
        <v>1</v>
      </c>
      <c r="W578" s="54">
        <v>532719</v>
      </c>
      <c r="X578" s="54">
        <v>2054812</v>
      </c>
      <c r="Y578" s="54" t="s">
        <v>651</v>
      </c>
      <c r="Z578" s="54"/>
      <c r="AA578" s="243" t="s">
        <v>36</v>
      </c>
    </row>
    <row r="579" spans="1:27" s="85" customFormat="1">
      <c r="A579" s="86"/>
      <c r="B579" s="214"/>
      <c r="D579" s="75"/>
      <c r="E579" s="75"/>
      <c r="G579" s="51"/>
      <c r="H579" s="51"/>
      <c r="J579" s="75"/>
      <c r="K579" s="75"/>
      <c r="L579" s="437"/>
      <c r="M579" s="437"/>
      <c r="N579" s="437"/>
      <c r="O579" s="437"/>
      <c r="P579" s="437"/>
      <c r="Q579" s="51">
        <v>1</v>
      </c>
      <c r="R579" s="115">
        <v>61700</v>
      </c>
      <c r="S579" s="115">
        <v>38300</v>
      </c>
      <c r="T579" s="85" t="s">
        <v>684</v>
      </c>
      <c r="U579" s="51"/>
      <c r="V579" s="51">
        <v>1</v>
      </c>
      <c r="W579" s="54">
        <v>532752</v>
      </c>
      <c r="X579" s="54">
        <v>2054883</v>
      </c>
      <c r="Y579" s="54" t="s">
        <v>651</v>
      </c>
      <c r="Z579" s="54"/>
      <c r="AA579" s="243" t="s">
        <v>36</v>
      </c>
    </row>
    <row r="580" spans="1:27" s="85" customFormat="1">
      <c r="A580" s="86"/>
      <c r="B580" s="214"/>
      <c r="D580" s="75"/>
      <c r="E580" s="75"/>
      <c r="G580" s="51"/>
      <c r="H580" s="51"/>
      <c r="J580" s="75"/>
      <c r="K580" s="75"/>
      <c r="L580" s="437"/>
      <c r="M580" s="437"/>
      <c r="N580" s="437"/>
      <c r="O580" s="437"/>
      <c r="P580" s="437"/>
      <c r="Q580" s="51">
        <v>1</v>
      </c>
      <c r="R580" s="115">
        <v>61700</v>
      </c>
      <c r="S580" s="115">
        <v>38300</v>
      </c>
      <c r="T580" s="85" t="s">
        <v>684</v>
      </c>
      <c r="U580" s="51"/>
      <c r="V580" s="51">
        <v>1</v>
      </c>
      <c r="W580" s="54">
        <v>532774</v>
      </c>
      <c r="X580" s="54">
        <v>2054955</v>
      </c>
      <c r="Y580" s="54" t="s">
        <v>651</v>
      </c>
      <c r="Z580" s="54"/>
      <c r="AA580" s="243" t="s">
        <v>36</v>
      </c>
    </row>
    <row r="581" spans="1:27" s="85" customFormat="1">
      <c r="A581" s="86"/>
      <c r="B581" s="214"/>
      <c r="D581" s="75"/>
      <c r="E581" s="75"/>
      <c r="G581" s="51"/>
      <c r="H581" s="51"/>
      <c r="J581" s="75"/>
      <c r="K581" s="75"/>
      <c r="L581" s="437"/>
      <c r="M581" s="437"/>
      <c r="N581" s="437"/>
      <c r="O581" s="437"/>
      <c r="P581" s="437"/>
      <c r="Q581" s="51">
        <v>1</v>
      </c>
      <c r="R581" s="115">
        <v>61700</v>
      </c>
      <c r="S581" s="115">
        <v>38300</v>
      </c>
      <c r="T581" s="85" t="s">
        <v>684</v>
      </c>
      <c r="U581" s="51"/>
      <c r="V581" s="51">
        <v>1</v>
      </c>
      <c r="W581" s="54">
        <v>532814</v>
      </c>
      <c r="X581" s="54">
        <v>2055150</v>
      </c>
      <c r="Y581" s="54" t="s">
        <v>651</v>
      </c>
      <c r="Z581" s="54"/>
      <c r="AA581" s="243" t="s">
        <v>36</v>
      </c>
    </row>
    <row r="582" spans="1:27" s="85" customFormat="1">
      <c r="A582" s="86"/>
      <c r="B582" s="214"/>
      <c r="D582" s="75"/>
      <c r="E582" s="75"/>
      <c r="G582" s="51"/>
      <c r="H582" s="51"/>
      <c r="J582" s="75"/>
      <c r="K582" s="75"/>
      <c r="L582" s="437"/>
      <c r="M582" s="437"/>
      <c r="N582" s="437"/>
      <c r="O582" s="437"/>
      <c r="P582" s="437"/>
      <c r="Q582" s="51">
        <v>1</v>
      </c>
      <c r="R582" s="115">
        <v>61700</v>
      </c>
      <c r="S582" s="115">
        <v>38300</v>
      </c>
      <c r="T582" s="85" t="s">
        <v>684</v>
      </c>
      <c r="U582" s="51"/>
      <c r="V582" s="51">
        <v>1</v>
      </c>
      <c r="W582" s="54">
        <v>532808</v>
      </c>
      <c r="X582" s="54">
        <v>2055204</v>
      </c>
      <c r="Y582" s="54" t="s">
        <v>651</v>
      </c>
      <c r="Z582" s="54"/>
      <c r="AA582" s="243" t="s">
        <v>36</v>
      </c>
    </row>
    <row r="583" spans="1:27" s="85" customFormat="1">
      <c r="A583" s="86"/>
      <c r="B583" s="214"/>
      <c r="D583" s="75"/>
      <c r="E583" s="75"/>
      <c r="G583" s="51"/>
      <c r="H583" s="51"/>
      <c r="J583" s="75"/>
      <c r="K583" s="75"/>
      <c r="L583" s="437"/>
      <c r="M583" s="437"/>
      <c r="N583" s="437"/>
      <c r="O583" s="437"/>
      <c r="P583" s="437"/>
      <c r="Q583" s="51">
        <v>1</v>
      </c>
      <c r="R583" s="115">
        <v>61700</v>
      </c>
      <c r="S583" s="115">
        <v>38300</v>
      </c>
      <c r="T583" s="85" t="s">
        <v>684</v>
      </c>
      <c r="U583" s="51"/>
      <c r="V583" s="51">
        <v>1</v>
      </c>
      <c r="W583" s="54">
        <v>532788</v>
      </c>
      <c r="X583" s="54">
        <v>2055244</v>
      </c>
      <c r="Y583" s="54" t="s">
        <v>651</v>
      </c>
      <c r="Z583" s="54"/>
      <c r="AA583" s="243" t="s">
        <v>36</v>
      </c>
    </row>
    <row r="584" spans="1:27" s="85" customFormat="1">
      <c r="A584" s="86"/>
      <c r="B584" s="214"/>
      <c r="D584" s="75"/>
      <c r="E584" s="75"/>
      <c r="G584" s="51"/>
      <c r="H584" s="51"/>
      <c r="J584" s="75"/>
      <c r="K584" s="75"/>
      <c r="L584" s="437"/>
      <c r="M584" s="437"/>
      <c r="N584" s="437"/>
      <c r="O584" s="437"/>
      <c r="P584" s="437"/>
      <c r="Q584" s="51">
        <v>1</v>
      </c>
      <c r="R584" s="115">
        <v>61700</v>
      </c>
      <c r="S584" s="115">
        <v>38300</v>
      </c>
      <c r="T584" s="85" t="s">
        <v>684</v>
      </c>
      <c r="U584" s="51"/>
      <c r="V584" s="51">
        <v>1</v>
      </c>
      <c r="W584" s="54">
        <v>532738</v>
      </c>
      <c r="X584" s="54">
        <v>2055269</v>
      </c>
      <c r="Y584" s="54" t="s">
        <v>651</v>
      </c>
      <c r="Z584" s="54"/>
      <c r="AA584" s="243" t="s">
        <v>36</v>
      </c>
    </row>
    <row r="585" spans="1:27" s="85" customFormat="1">
      <c r="A585" s="86"/>
      <c r="B585" s="214"/>
      <c r="D585" s="75"/>
      <c r="E585" s="75"/>
      <c r="G585" s="51"/>
      <c r="H585" s="51"/>
      <c r="J585" s="75"/>
      <c r="K585" s="75"/>
      <c r="L585" s="437"/>
      <c r="M585" s="437"/>
      <c r="N585" s="437"/>
      <c r="O585" s="437"/>
      <c r="P585" s="437"/>
      <c r="Q585" s="51">
        <v>1</v>
      </c>
      <c r="R585" s="115">
        <v>61700</v>
      </c>
      <c r="S585" s="115">
        <v>38300</v>
      </c>
      <c r="T585" s="85" t="s">
        <v>684</v>
      </c>
      <c r="U585" s="51"/>
      <c r="V585" s="51">
        <v>1</v>
      </c>
      <c r="W585" s="54">
        <v>532615</v>
      </c>
      <c r="X585" s="54">
        <v>2054785</v>
      </c>
      <c r="Y585" s="54" t="s">
        <v>651</v>
      </c>
      <c r="Z585" s="54"/>
      <c r="AA585" s="243" t="s">
        <v>36</v>
      </c>
    </row>
    <row r="586" spans="1:27" s="85" customFormat="1">
      <c r="A586" s="86"/>
      <c r="B586" s="214"/>
      <c r="D586" s="75"/>
      <c r="E586" s="75"/>
      <c r="G586" s="51"/>
      <c r="H586" s="51"/>
      <c r="J586" s="75"/>
      <c r="K586" s="75"/>
      <c r="L586" s="437"/>
      <c r="M586" s="437"/>
      <c r="N586" s="437"/>
      <c r="O586" s="437"/>
      <c r="P586" s="437"/>
      <c r="Q586" s="51">
        <v>1</v>
      </c>
      <c r="R586" s="115">
        <v>61700</v>
      </c>
      <c r="S586" s="115">
        <v>38300</v>
      </c>
      <c r="T586" s="85" t="s">
        <v>580</v>
      </c>
      <c r="U586" s="51"/>
      <c r="V586" s="51">
        <v>1</v>
      </c>
      <c r="W586" s="54">
        <v>528884</v>
      </c>
      <c r="X586" s="54">
        <v>2056571</v>
      </c>
      <c r="Y586" s="54" t="s">
        <v>651</v>
      </c>
      <c r="Z586" s="54"/>
      <c r="AA586" s="243" t="s">
        <v>36</v>
      </c>
    </row>
    <row r="587" spans="1:27" s="85" customFormat="1">
      <c r="A587" s="86"/>
      <c r="B587" s="214"/>
      <c r="D587" s="75"/>
      <c r="E587" s="75"/>
      <c r="G587" s="51"/>
      <c r="H587" s="51"/>
      <c r="J587" s="75"/>
      <c r="K587" s="75"/>
      <c r="L587" s="437"/>
      <c r="M587" s="437"/>
      <c r="N587" s="437"/>
      <c r="O587" s="437"/>
      <c r="P587" s="437"/>
      <c r="Q587" s="51">
        <v>1</v>
      </c>
      <c r="R587" s="115">
        <v>61700</v>
      </c>
      <c r="S587" s="115">
        <v>38300</v>
      </c>
      <c r="T587" s="85" t="s">
        <v>580</v>
      </c>
      <c r="U587" s="51"/>
      <c r="V587" s="51">
        <v>1</v>
      </c>
      <c r="W587" s="54">
        <v>528688</v>
      </c>
      <c r="X587" s="54">
        <v>2056632</v>
      </c>
      <c r="Y587" s="54" t="s">
        <v>651</v>
      </c>
      <c r="Z587" s="54"/>
      <c r="AA587" s="243" t="s">
        <v>36</v>
      </c>
    </row>
    <row r="588" spans="1:27" s="85" customFormat="1">
      <c r="A588" s="86"/>
      <c r="B588" s="214"/>
      <c r="D588" s="75"/>
      <c r="E588" s="75"/>
      <c r="G588" s="51"/>
      <c r="H588" s="51"/>
      <c r="J588" s="75"/>
      <c r="K588" s="75"/>
      <c r="L588" s="437"/>
      <c r="M588" s="437"/>
      <c r="N588" s="437"/>
      <c r="O588" s="437"/>
      <c r="P588" s="437"/>
      <c r="Q588" s="51">
        <v>1</v>
      </c>
      <c r="R588" s="115">
        <v>61700</v>
      </c>
      <c r="S588" s="115">
        <v>38300</v>
      </c>
      <c r="T588" s="85" t="s">
        <v>580</v>
      </c>
      <c r="U588" s="51"/>
      <c r="V588" s="51">
        <v>1</v>
      </c>
      <c r="W588" s="54">
        <v>528625</v>
      </c>
      <c r="X588" s="54">
        <v>2056632</v>
      </c>
      <c r="Y588" s="54" t="s">
        <v>651</v>
      </c>
      <c r="Z588" s="54"/>
      <c r="AA588" s="243" t="s">
        <v>36</v>
      </c>
    </row>
    <row r="589" spans="1:27" s="85" customFormat="1">
      <c r="A589" s="86"/>
      <c r="B589" s="214"/>
      <c r="D589" s="75"/>
      <c r="E589" s="75"/>
      <c r="G589" s="51"/>
      <c r="H589" s="51"/>
      <c r="J589" s="75"/>
      <c r="K589" s="75"/>
      <c r="L589" s="437"/>
      <c r="M589" s="437"/>
      <c r="N589" s="437"/>
      <c r="O589" s="437"/>
      <c r="P589" s="437"/>
      <c r="Q589" s="51">
        <v>1</v>
      </c>
      <c r="R589" s="115">
        <v>61700</v>
      </c>
      <c r="S589" s="115">
        <v>38300</v>
      </c>
      <c r="T589" s="85" t="s">
        <v>580</v>
      </c>
      <c r="U589" s="51"/>
      <c r="V589" s="51">
        <v>1</v>
      </c>
      <c r="W589" s="54">
        <v>528568</v>
      </c>
      <c r="X589" s="54">
        <v>2056651</v>
      </c>
      <c r="Y589" s="54" t="s">
        <v>651</v>
      </c>
      <c r="Z589" s="54"/>
      <c r="AA589" s="243" t="s">
        <v>36</v>
      </c>
    </row>
    <row r="590" spans="1:27" s="85" customFormat="1">
      <c r="A590" s="86"/>
      <c r="B590" s="214"/>
      <c r="D590" s="75"/>
      <c r="E590" s="75"/>
      <c r="G590" s="51"/>
      <c r="H590" s="51"/>
      <c r="J590" s="75"/>
      <c r="K590" s="75"/>
      <c r="L590" s="437"/>
      <c r="M590" s="437"/>
      <c r="N590" s="437"/>
      <c r="O590" s="437"/>
      <c r="P590" s="437"/>
      <c r="Q590" s="51">
        <v>1</v>
      </c>
      <c r="R590" s="115">
        <v>61700</v>
      </c>
      <c r="S590" s="115">
        <v>38300</v>
      </c>
      <c r="T590" s="85" t="s">
        <v>580</v>
      </c>
      <c r="U590" s="51"/>
      <c r="V590" s="51">
        <v>1</v>
      </c>
      <c r="W590" s="54">
        <v>528539</v>
      </c>
      <c r="X590" s="54">
        <v>2056729</v>
      </c>
      <c r="Y590" s="54" t="s">
        <v>651</v>
      </c>
      <c r="Z590" s="54"/>
      <c r="AA590" s="243" t="s">
        <v>36</v>
      </c>
    </row>
    <row r="591" spans="1:27" s="85" customFormat="1">
      <c r="A591" s="86"/>
      <c r="B591" s="214"/>
      <c r="D591" s="75"/>
      <c r="E591" s="75"/>
      <c r="G591" s="51"/>
      <c r="H591" s="51"/>
      <c r="J591" s="75"/>
      <c r="K591" s="75"/>
      <c r="L591" s="437"/>
      <c r="M591" s="437"/>
      <c r="N591" s="437"/>
      <c r="O591" s="437"/>
      <c r="P591" s="437"/>
      <c r="Q591" s="51">
        <v>1</v>
      </c>
      <c r="R591" s="115">
        <v>61700</v>
      </c>
      <c r="S591" s="115">
        <v>38300</v>
      </c>
      <c r="T591" s="85" t="s">
        <v>580</v>
      </c>
      <c r="U591" s="51"/>
      <c r="V591" s="51">
        <v>1</v>
      </c>
      <c r="W591" s="54">
        <v>528421</v>
      </c>
      <c r="X591" s="54">
        <v>2056778</v>
      </c>
      <c r="Y591" s="54" t="s">
        <v>651</v>
      </c>
      <c r="Z591" s="54"/>
      <c r="AA591" s="243" t="s">
        <v>36</v>
      </c>
    </row>
    <row r="592" spans="1:27" s="85" customFormat="1">
      <c r="A592" s="86"/>
      <c r="B592" s="214"/>
      <c r="D592" s="75"/>
      <c r="E592" s="75"/>
      <c r="G592" s="51"/>
      <c r="H592" s="51"/>
      <c r="J592" s="75"/>
      <c r="K592" s="75"/>
      <c r="L592" s="437"/>
      <c r="M592" s="437"/>
      <c r="N592" s="437"/>
      <c r="O592" s="437"/>
      <c r="P592" s="437"/>
      <c r="Q592" s="51">
        <v>1</v>
      </c>
      <c r="R592" s="115">
        <v>61700</v>
      </c>
      <c r="S592" s="115">
        <v>38300</v>
      </c>
      <c r="T592" s="85" t="s">
        <v>580</v>
      </c>
      <c r="U592" s="51"/>
      <c r="V592" s="51">
        <v>1</v>
      </c>
      <c r="W592" s="54">
        <v>528367</v>
      </c>
      <c r="X592" s="54">
        <v>2056783</v>
      </c>
      <c r="Y592" s="54" t="s">
        <v>651</v>
      </c>
      <c r="Z592" s="54"/>
      <c r="AA592" s="243" t="s">
        <v>36</v>
      </c>
    </row>
    <row r="593" spans="1:27" s="85" customFormat="1">
      <c r="A593" s="86"/>
      <c r="B593" s="214"/>
      <c r="D593" s="75"/>
      <c r="E593" s="75"/>
      <c r="G593" s="51"/>
      <c r="H593" s="51"/>
      <c r="J593" s="75"/>
      <c r="K593" s="75"/>
      <c r="L593" s="437"/>
      <c r="M593" s="437"/>
      <c r="N593" s="437"/>
      <c r="O593" s="437"/>
      <c r="P593" s="437"/>
      <c r="Q593" s="51">
        <v>1</v>
      </c>
      <c r="R593" s="115">
        <v>61700</v>
      </c>
      <c r="S593" s="115">
        <v>38300</v>
      </c>
      <c r="T593" s="85" t="s">
        <v>580</v>
      </c>
      <c r="U593" s="51"/>
      <c r="V593" s="51">
        <v>1</v>
      </c>
      <c r="W593" s="54">
        <v>528307</v>
      </c>
      <c r="X593" s="54">
        <v>2056816</v>
      </c>
      <c r="Y593" s="54" t="s">
        <v>651</v>
      </c>
      <c r="Z593" s="54"/>
      <c r="AA593" s="243" t="s">
        <v>36</v>
      </c>
    </row>
    <row r="594" spans="1:27" s="85" customFormat="1">
      <c r="A594" s="86"/>
      <c r="B594" s="214"/>
      <c r="D594" s="75"/>
      <c r="E594" s="75"/>
      <c r="G594" s="51"/>
      <c r="H594" s="51"/>
      <c r="J594" s="75"/>
      <c r="K594" s="75"/>
      <c r="L594" s="437"/>
      <c r="M594" s="437"/>
      <c r="N594" s="437"/>
      <c r="O594" s="437"/>
      <c r="P594" s="437"/>
      <c r="Q594" s="51">
        <v>1</v>
      </c>
      <c r="R594" s="115">
        <v>61700</v>
      </c>
      <c r="S594" s="115">
        <v>38300</v>
      </c>
      <c r="T594" s="85" t="s">
        <v>580</v>
      </c>
      <c r="U594" s="51"/>
      <c r="V594" s="51">
        <v>1</v>
      </c>
      <c r="W594" s="54">
        <v>528268</v>
      </c>
      <c r="X594" s="54">
        <v>2056876</v>
      </c>
      <c r="Y594" s="54" t="s">
        <v>651</v>
      </c>
      <c r="Z594" s="54"/>
      <c r="AA594" s="243" t="s">
        <v>36</v>
      </c>
    </row>
    <row r="595" spans="1:27" s="85" customFormat="1">
      <c r="A595" s="86"/>
      <c r="B595" s="214"/>
      <c r="D595" s="75"/>
      <c r="E595" s="75"/>
      <c r="G595" s="51"/>
      <c r="H595" s="51"/>
      <c r="J595" s="75"/>
      <c r="K595" s="75"/>
      <c r="L595" s="437"/>
      <c r="M595" s="437"/>
      <c r="N595" s="437"/>
      <c r="O595" s="437"/>
      <c r="P595" s="437"/>
      <c r="Q595" s="51">
        <v>1</v>
      </c>
      <c r="R595" s="115">
        <v>61700</v>
      </c>
      <c r="S595" s="115">
        <v>38300</v>
      </c>
      <c r="T595" s="85" t="s">
        <v>580</v>
      </c>
      <c r="U595" s="51"/>
      <c r="V595" s="51">
        <v>1</v>
      </c>
      <c r="W595" s="54">
        <v>528174</v>
      </c>
      <c r="X595" s="54">
        <v>2056896</v>
      </c>
      <c r="Y595" s="54" t="s">
        <v>651</v>
      </c>
      <c r="Z595" s="54"/>
      <c r="AA595" s="243" t="s">
        <v>36</v>
      </c>
    </row>
    <row r="596" spans="1:27" s="85" customFormat="1">
      <c r="A596" s="86"/>
      <c r="B596" s="214"/>
      <c r="D596" s="75"/>
      <c r="E596" s="75"/>
      <c r="G596" s="51"/>
      <c r="H596" s="51"/>
      <c r="J596" s="75"/>
      <c r="K596" s="75"/>
      <c r="L596" s="437"/>
      <c r="M596" s="437"/>
      <c r="N596" s="437"/>
      <c r="O596" s="437"/>
      <c r="P596" s="437"/>
      <c r="Q596" s="51">
        <v>1</v>
      </c>
      <c r="R596" s="115">
        <v>61700</v>
      </c>
      <c r="S596" s="115">
        <v>38300</v>
      </c>
      <c r="T596" s="85" t="s">
        <v>685</v>
      </c>
      <c r="U596" s="51"/>
      <c r="V596" s="51">
        <v>1</v>
      </c>
      <c r="W596" s="54">
        <v>528110</v>
      </c>
      <c r="X596" s="54">
        <v>2055387</v>
      </c>
      <c r="Y596" s="54" t="s">
        <v>651</v>
      </c>
      <c r="Z596" s="54"/>
      <c r="AA596" s="243" t="s">
        <v>36</v>
      </c>
    </row>
    <row r="597" spans="1:27" s="85" customFormat="1">
      <c r="A597" s="86"/>
      <c r="B597" s="214"/>
      <c r="D597" s="75"/>
      <c r="E597" s="75"/>
      <c r="G597" s="51"/>
      <c r="H597" s="51"/>
      <c r="J597" s="75"/>
      <c r="K597" s="75"/>
      <c r="L597" s="437"/>
      <c r="M597" s="437"/>
      <c r="N597" s="437"/>
      <c r="O597" s="437"/>
      <c r="P597" s="437"/>
      <c r="Q597" s="51">
        <v>1</v>
      </c>
      <c r="R597" s="115">
        <v>61700</v>
      </c>
      <c r="S597" s="115">
        <v>38300</v>
      </c>
      <c r="T597" s="85" t="s">
        <v>685</v>
      </c>
      <c r="U597" s="51"/>
      <c r="V597" s="51">
        <v>1</v>
      </c>
      <c r="W597" s="54">
        <v>527419</v>
      </c>
      <c r="X597" s="54">
        <v>2055443</v>
      </c>
      <c r="Y597" s="54" t="s">
        <v>651</v>
      </c>
      <c r="Z597" s="54"/>
      <c r="AA597" s="243" t="s">
        <v>36</v>
      </c>
    </row>
    <row r="598" spans="1:27" s="85" customFormat="1">
      <c r="A598" s="86"/>
      <c r="B598" s="214"/>
      <c r="D598" s="75"/>
      <c r="E598" s="75"/>
      <c r="G598" s="51"/>
      <c r="H598" s="51"/>
      <c r="J598" s="75"/>
      <c r="K598" s="75"/>
      <c r="L598" s="437"/>
      <c r="M598" s="437"/>
      <c r="N598" s="437"/>
      <c r="O598" s="437"/>
      <c r="P598" s="437"/>
      <c r="Q598" s="51">
        <v>1</v>
      </c>
      <c r="R598" s="115">
        <v>61700</v>
      </c>
      <c r="S598" s="115">
        <v>38300</v>
      </c>
      <c r="T598" s="85" t="s">
        <v>685</v>
      </c>
      <c r="U598" s="51"/>
      <c r="V598" s="51">
        <v>1</v>
      </c>
      <c r="W598" s="54">
        <v>526582</v>
      </c>
      <c r="X598" s="54">
        <v>2055575</v>
      </c>
      <c r="Y598" s="54" t="s">
        <v>651</v>
      </c>
      <c r="Z598" s="54"/>
      <c r="AA598" s="243" t="s">
        <v>36</v>
      </c>
    </row>
    <row r="599" spans="1:27" s="85" customFormat="1">
      <c r="A599" s="86"/>
      <c r="B599" s="214"/>
      <c r="D599" s="75"/>
      <c r="E599" s="75"/>
      <c r="G599" s="51"/>
      <c r="H599" s="51"/>
      <c r="J599" s="75"/>
      <c r="K599" s="75"/>
      <c r="L599" s="437"/>
      <c r="M599" s="437"/>
      <c r="N599" s="437"/>
      <c r="O599" s="437"/>
      <c r="P599" s="437"/>
      <c r="Q599" s="51">
        <v>1</v>
      </c>
      <c r="R599" s="115">
        <v>61700</v>
      </c>
      <c r="S599" s="115">
        <v>38300</v>
      </c>
      <c r="T599" s="85" t="s">
        <v>685</v>
      </c>
      <c r="U599" s="51"/>
      <c r="V599" s="51">
        <v>1</v>
      </c>
      <c r="W599" s="54">
        <v>526030</v>
      </c>
      <c r="X599" s="54">
        <v>2056663</v>
      </c>
      <c r="Y599" s="54" t="s">
        <v>651</v>
      </c>
      <c r="Z599" s="54"/>
      <c r="AA599" s="243" t="s">
        <v>36</v>
      </c>
    </row>
    <row r="600" spans="1:27" s="85" customFormat="1">
      <c r="A600" s="86"/>
      <c r="B600" s="214"/>
      <c r="D600" s="75"/>
      <c r="E600" s="75"/>
      <c r="G600" s="51"/>
      <c r="H600" s="51"/>
      <c r="J600" s="75"/>
      <c r="K600" s="75"/>
      <c r="L600" s="437"/>
      <c r="M600" s="437"/>
      <c r="N600" s="437"/>
      <c r="O600" s="437"/>
      <c r="P600" s="437"/>
      <c r="Q600" s="51">
        <v>1</v>
      </c>
      <c r="R600" s="115">
        <v>61700</v>
      </c>
      <c r="S600" s="115">
        <v>38300</v>
      </c>
      <c r="T600" s="85" t="s">
        <v>685</v>
      </c>
      <c r="U600" s="51"/>
      <c r="V600" s="51">
        <v>1</v>
      </c>
      <c r="W600" s="54">
        <v>525759</v>
      </c>
      <c r="X600" s="54">
        <v>2056810</v>
      </c>
      <c r="Y600" s="54" t="s">
        <v>651</v>
      </c>
      <c r="Z600" s="54"/>
      <c r="AA600" s="243" t="s">
        <v>36</v>
      </c>
    </row>
    <row r="601" spans="1:27" s="85" customFormat="1">
      <c r="A601" s="86"/>
      <c r="B601" s="214"/>
      <c r="D601" s="75"/>
      <c r="E601" s="75"/>
      <c r="G601" s="51"/>
      <c r="H601" s="51"/>
      <c r="J601" s="75"/>
      <c r="K601" s="75"/>
      <c r="L601" s="437"/>
      <c r="M601" s="437"/>
      <c r="N601" s="437"/>
      <c r="O601" s="437"/>
      <c r="P601" s="437"/>
      <c r="Q601" s="51">
        <v>1</v>
      </c>
      <c r="R601" s="115">
        <v>61700</v>
      </c>
      <c r="S601" s="115">
        <v>38300</v>
      </c>
      <c r="T601" s="85" t="s">
        <v>686</v>
      </c>
      <c r="U601" s="51"/>
      <c r="V601" s="51">
        <v>1</v>
      </c>
      <c r="W601" s="54">
        <v>526345</v>
      </c>
      <c r="X601" s="54">
        <v>2055683</v>
      </c>
      <c r="Y601" s="54" t="s">
        <v>651</v>
      </c>
      <c r="Z601" s="54"/>
      <c r="AA601" s="243" t="s">
        <v>36</v>
      </c>
    </row>
    <row r="602" spans="1:27" s="85" customFormat="1">
      <c r="A602" s="86"/>
      <c r="B602" s="214"/>
      <c r="D602" s="75"/>
      <c r="E602" s="75"/>
      <c r="G602" s="51"/>
      <c r="H602" s="51"/>
      <c r="J602" s="75"/>
      <c r="K602" s="75"/>
      <c r="L602" s="437"/>
      <c r="M602" s="437"/>
      <c r="N602" s="437"/>
      <c r="O602" s="437"/>
      <c r="P602" s="437"/>
      <c r="Q602" s="51">
        <v>1</v>
      </c>
      <c r="R602" s="115">
        <v>61700</v>
      </c>
      <c r="S602" s="115">
        <v>38300</v>
      </c>
      <c r="T602" s="85" t="s">
        <v>686</v>
      </c>
      <c r="U602" s="51"/>
      <c r="V602" s="51">
        <v>1</v>
      </c>
      <c r="W602" s="54">
        <v>526221</v>
      </c>
      <c r="X602" s="54">
        <v>2055697</v>
      </c>
      <c r="Y602" s="54" t="s">
        <v>651</v>
      </c>
      <c r="Z602" s="54"/>
      <c r="AA602" s="243" t="s">
        <v>36</v>
      </c>
    </row>
    <row r="603" spans="1:27" s="85" customFormat="1">
      <c r="A603" s="86"/>
      <c r="B603" s="214"/>
      <c r="D603" s="75"/>
      <c r="E603" s="75"/>
      <c r="G603" s="51"/>
      <c r="H603" s="51"/>
      <c r="J603" s="75"/>
      <c r="K603" s="75"/>
      <c r="L603" s="437"/>
      <c r="M603" s="437"/>
      <c r="N603" s="437"/>
      <c r="O603" s="437"/>
      <c r="P603" s="437"/>
      <c r="Q603" s="51">
        <v>1</v>
      </c>
      <c r="R603" s="115">
        <v>61700</v>
      </c>
      <c r="S603" s="115">
        <v>38300</v>
      </c>
      <c r="T603" s="85" t="s">
        <v>686</v>
      </c>
      <c r="U603" s="51"/>
      <c r="V603" s="51">
        <v>1</v>
      </c>
      <c r="W603" s="54">
        <v>526038</v>
      </c>
      <c r="X603" s="54">
        <v>2055743</v>
      </c>
      <c r="Y603" s="54" t="s">
        <v>651</v>
      </c>
      <c r="Z603" s="54"/>
      <c r="AA603" s="243" t="s">
        <v>36</v>
      </c>
    </row>
    <row r="604" spans="1:27" s="85" customFormat="1">
      <c r="A604" s="86"/>
      <c r="B604" s="214"/>
      <c r="D604" s="75"/>
      <c r="E604" s="75"/>
      <c r="G604" s="51"/>
      <c r="H604" s="51"/>
      <c r="J604" s="75"/>
      <c r="K604" s="75"/>
      <c r="L604" s="437"/>
      <c r="M604" s="437"/>
      <c r="N604" s="437"/>
      <c r="O604" s="437"/>
      <c r="P604" s="437"/>
      <c r="Q604" s="51">
        <v>1</v>
      </c>
      <c r="R604" s="115">
        <v>61700</v>
      </c>
      <c r="S604" s="115">
        <v>38300</v>
      </c>
      <c r="T604" s="85" t="s">
        <v>686</v>
      </c>
      <c r="U604" s="51"/>
      <c r="V604" s="51">
        <v>1</v>
      </c>
      <c r="W604" s="54">
        <v>525897</v>
      </c>
      <c r="X604" s="54">
        <v>2055664</v>
      </c>
      <c r="Y604" s="54" t="s">
        <v>651</v>
      </c>
      <c r="Z604" s="54"/>
      <c r="AA604" s="243" t="s">
        <v>36</v>
      </c>
    </row>
    <row r="605" spans="1:27" s="85" customFormat="1">
      <c r="A605" s="86"/>
      <c r="B605" s="214"/>
      <c r="D605" s="75"/>
      <c r="E605" s="75"/>
      <c r="G605" s="51"/>
      <c r="H605" s="51"/>
      <c r="J605" s="75"/>
      <c r="K605" s="75"/>
      <c r="L605" s="437"/>
      <c r="M605" s="437"/>
      <c r="N605" s="437"/>
      <c r="O605" s="437"/>
      <c r="P605" s="437"/>
      <c r="Q605" s="51">
        <v>1</v>
      </c>
      <c r="R605" s="115">
        <v>61700</v>
      </c>
      <c r="S605" s="115">
        <v>38300</v>
      </c>
      <c r="T605" s="85" t="s">
        <v>686</v>
      </c>
      <c r="U605" s="51"/>
      <c r="V605" s="51">
        <v>1</v>
      </c>
      <c r="W605" s="54">
        <v>525681</v>
      </c>
      <c r="X605" s="54">
        <v>2055588</v>
      </c>
      <c r="Y605" s="54" t="s">
        <v>651</v>
      </c>
      <c r="Z605" s="54"/>
      <c r="AA605" s="243" t="s">
        <v>36</v>
      </c>
    </row>
    <row r="606" spans="1:27" s="85" customFormat="1">
      <c r="A606" s="86"/>
      <c r="B606" s="214"/>
      <c r="D606" s="75"/>
      <c r="E606" s="75"/>
      <c r="G606" s="51"/>
      <c r="H606" s="51"/>
      <c r="J606" s="75"/>
      <c r="K606" s="75"/>
      <c r="L606" s="437"/>
      <c r="M606" s="437"/>
      <c r="N606" s="437"/>
      <c r="O606" s="437"/>
      <c r="P606" s="437"/>
      <c r="Q606" s="51">
        <v>1</v>
      </c>
      <c r="R606" s="115">
        <v>61700</v>
      </c>
      <c r="S606" s="115">
        <v>38300</v>
      </c>
      <c r="T606" s="85" t="s">
        <v>687</v>
      </c>
      <c r="U606" s="51"/>
      <c r="V606" s="51">
        <v>1</v>
      </c>
      <c r="W606" s="54">
        <v>527663</v>
      </c>
      <c r="X606" s="54">
        <v>2053975</v>
      </c>
      <c r="Y606" s="54" t="s">
        <v>651</v>
      </c>
      <c r="Z606" s="54"/>
      <c r="AA606" s="243" t="s">
        <v>36</v>
      </c>
    </row>
    <row r="607" spans="1:27" s="85" customFormat="1">
      <c r="A607" s="86"/>
      <c r="B607" s="214"/>
      <c r="D607" s="75"/>
      <c r="E607" s="75"/>
      <c r="G607" s="51"/>
      <c r="H607" s="51"/>
      <c r="J607" s="75"/>
      <c r="K607" s="75"/>
      <c r="L607" s="437"/>
      <c r="M607" s="437"/>
      <c r="N607" s="437"/>
      <c r="O607" s="437"/>
      <c r="P607" s="437"/>
      <c r="Q607" s="51">
        <v>1</v>
      </c>
      <c r="R607" s="115">
        <v>61700</v>
      </c>
      <c r="S607" s="115">
        <v>38300</v>
      </c>
      <c r="T607" s="85" t="s">
        <v>687</v>
      </c>
      <c r="U607" s="51"/>
      <c r="V607" s="51">
        <v>1</v>
      </c>
      <c r="W607" s="54">
        <v>527721</v>
      </c>
      <c r="X607" s="54">
        <v>2053958</v>
      </c>
      <c r="Y607" s="54" t="s">
        <v>651</v>
      </c>
      <c r="Z607" s="54"/>
      <c r="AA607" s="243" t="s">
        <v>36</v>
      </c>
    </row>
    <row r="608" spans="1:27" s="85" customFormat="1">
      <c r="A608" s="86"/>
      <c r="B608" s="214"/>
      <c r="D608" s="75"/>
      <c r="E608" s="75"/>
      <c r="G608" s="51"/>
      <c r="H608" s="51"/>
      <c r="J608" s="75"/>
      <c r="K608" s="75"/>
      <c r="L608" s="437"/>
      <c r="M608" s="437"/>
      <c r="N608" s="437"/>
      <c r="O608" s="437"/>
      <c r="P608" s="437"/>
      <c r="Q608" s="51">
        <v>1</v>
      </c>
      <c r="R608" s="115">
        <v>61700</v>
      </c>
      <c r="S608" s="115">
        <v>38300</v>
      </c>
      <c r="T608" s="85" t="s">
        <v>687</v>
      </c>
      <c r="U608" s="51"/>
      <c r="V608" s="51">
        <v>1</v>
      </c>
      <c r="W608" s="54">
        <v>530338</v>
      </c>
      <c r="X608" s="54">
        <v>2052541</v>
      </c>
      <c r="Y608" s="54" t="s">
        <v>651</v>
      </c>
      <c r="Z608" s="54"/>
      <c r="AA608" s="243" t="s">
        <v>36</v>
      </c>
    </row>
    <row r="609" spans="1:27" s="85" customFormat="1">
      <c r="A609" s="86"/>
      <c r="B609" s="214"/>
      <c r="D609" s="75"/>
      <c r="E609" s="75"/>
      <c r="G609" s="51"/>
      <c r="H609" s="51"/>
      <c r="J609" s="75"/>
      <c r="K609" s="75"/>
      <c r="L609" s="437"/>
      <c r="M609" s="437"/>
      <c r="N609" s="437"/>
      <c r="O609" s="437"/>
      <c r="P609" s="437"/>
      <c r="Q609" s="51">
        <v>1</v>
      </c>
      <c r="R609" s="115">
        <v>61700</v>
      </c>
      <c r="S609" s="115">
        <v>38300</v>
      </c>
      <c r="T609" s="85" t="s">
        <v>687</v>
      </c>
      <c r="U609" s="51"/>
      <c r="V609" s="51">
        <v>1</v>
      </c>
      <c r="W609" s="54">
        <v>529891</v>
      </c>
      <c r="X609" s="54">
        <v>2052498</v>
      </c>
      <c r="Y609" s="54" t="s">
        <v>651</v>
      </c>
      <c r="Z609" s="54"/>
      <c r="AA609" s="243" t="s">
        <v>36</v>
      </c>
    </row>
    <row r="610" spans="1:27" s="85" customFormat="1">
      <c r="A610" s="86"/>
      <c r="B610" s="214"/>
      <c r="D610" s="75"/>
      <c r="E610" s="75"/>
      <c r="G610" s="51"/>
      <c r="H610" s="51"/>
      <c r="J610" s="75"/>
      <c r="K610" s="75"/>
      <c r="L610" s="437"/>
      <c r="M610" s="437"/>
      <c r="N610" s="437"/>
      <c r="O610" s="437"/>
      <c r="P610" s="437"/>
      <c r="Q610" s="51">
        <v>1</v>
      </c>
      <c r="R610" s="115">
        <v>61700</v>
      </c>
      <c r="S610" s="115">
        <v>38300</v>
      </c>
      <c r="T610" s="85" t="s">
        <v>687</v>
      </c>
      <c r="U610" s="51"/>
      <c r="V610" s="51">
        <v>1</v>
      </c>
      <c r="W610" s="54">
        <v>529713</v>
      </c>
      <c r="X610" s="54">
        <v>2052322</v>
      </c>
      <c r="Y610" s="54" t="s">
        <v>651</v>
      </c>
      <c r="Z610" s="54"/>
      <c r="AA610" s="243" t="s">
        <v>36</v>
      </c>
    </row>
    <row r="611" spans="1:27" s="85" customFormat="1">
      <c r="A611" s="86"/>
      <c r="B611" s="214"/>
      <c r="D611" s="75"/>
      <c r="E611" s="75"/>
      <c r="G611" s="51"/>
      <c r="H611" s="51"/>
      <c r="J611" s="75"/>
      <c r="K611" s="75"/>
      <c r="L611" s="437"/>
      <c r="M611" s="437"/>
      <c r="N611" s="437"/>
      <c r="O611" s="437"/>
      <c r="P611" s="437"/>
      <c r="Q611" s="51">
        <v>1</v>
      </c>
      <c r="R611" s="115">
        <v>61700</v>
      </c>
      <c r="S611" s="115">
        <v>38300</v>
      </c>
      <c r="T611" s="85" t="s">
        <v>687</v>
      </c>
      <c r="U611" s="51"/>
      <c r="V611" s="51">
        <v>1</v>
      </c>
      <c r="W611" s="54">
        <v>531056</v>
      </c>
      <c r="X611" s="54">
        <v>2051808</v>
      </c>
      <c r="Y611" s="54" t="s">
        <v>651</v>
      </c>
      <c r="Z611" s="54"/>
      <c r="AA611" s="243" t="s">
        <v>36</v>
      </c>
    </row>
    <row r="612" spans="1:27" s="85" customFormat="1">
      <c r="A612" s="86"/>
      <c r="B612" s="214"/>
      <c r="D612" s="75"/>
      <c r="E612" s="75"/>
      <c r="G612" s="51"/>
      <c r="H612" s="51"/>
      <c r="J612" s="75"/>
      <c r="K612" s="75"/>
      <c r="L612" s="437"/>
      <c r="M612" s="437"/>
      <c r="N612" s="437"/>
      <c r="O612" s="437"/>
      <c r="P612" s="437"/>
      <c r="Q612" s="51">
        <v>1</v>
      </c>
      <c r="R612" s="115">
        <v>61700</v>
      </c>
      <c r="S612" s="115">
        <v>38300</v>
      </c>
      <c r="T612" s="85" t="s">
        <v>687</v>
      </c>
      <c r="U612" s="51"/>
      <c r="V612" s="51">
        <v>1</v>
      </c>
      <c r="W612" s="54">
        <v>530837</v>
      </c>
      <c r="X612" s="54">
        <v>2051747</v>
      </c>
      <c r="Y612" s="54" t="s">
        <v>651</v>
      </c>
      <c r="Z612" s="54"/>
      <c r="AA612" s="243" t="s">
        <v>36</v>
      </c>
    </row>
    <row r="613" spans="1:27" s="85" customFormat="1">
      <c r="A613" s="86"/>
      <c r="B613" s="214"/>
      <c r="D613" s="75"/>
      <c r="E613" s="75"/>
      <c r="G613" s="51"/>
      <c r="H613" s="51"/>
      <c r="J613" s="75"/>
      <c r="K613" s="75"/>
      <c r="L613" s="437"/>
      <c r="M613" s="437"/>
      <c r="N613" s="437"/>
      <c r="O613" s="437"/>
      <c r="P613" s="437"/>
      <c r="Q613" s="51">
        <v>1</v>
      </c>
      <c r="R613" s="115">
        <v>61700</v>
      </c>
      <c r="S613" s="115">
        <v>38300</v>
      </c>
      <c r="T613" s="85" t="s">
        <v>687</v>
      </c>
      <c r="U613" s="51"/>
      <c r="V613" s="51">
        <v>1</v>
      </c>
      <c r="W613" s="54">
        <v>530535</v>
      </c>
      <c r="X613" s="54">
        <v>2051747</v>
      </c>
      <c r="Y613" s="54" t="s">
        <v>651</v>
      </c>
      <c r="Z613" s="54"/>
      <c r="AA613" s="243" t="s">
        <v>36</v>
      </c>
    </row>
    <row r="614" spans="1:27" s="85" customFormat="1">
      <c r="A614" s="86"/>
      <c r="B614" s="214"/>
      <c r="D614" s="75"/>
      <c r="E614" s="75"/>
      <c r="G614" s="51"/>
      <c r="H614" s="51"/>
      <c r="J614" s="75"/>
      <c r="K614" s="75"/>
      <c r="L614" s="437"/>
      <c r="M614" s="437"/>
      <c r="N614" s="437"/>
      <c r="O614" s="437"/>
      <c r="P614" s="437"/>
      <c r="Q614" s="51">
        <v>1</v>
      </c>
      <c r="R614" s="115">
        <v>61700</v>
      </c>
      <c r="S614" s="115">
        <v>38300</v>
      </c>
      <c r="T614" s="85" t="s">
        <v>687</v>
      </c>
      <c r="U614" s="51"/>
      <c r="V614" s="51">
        <v>1</v>
      </c>
      <c r="W614" s="54">
        <v>530535</v>
      </c>
      <c r="X614" s="54">
        <v>2051312</v>
      </c>
      <c r="Y614" s="54" t="s">
        <v>651</v>
      </c>
      <c r="Z614" s="54"/>
      <c r="AA614" s="243" t="s">
        <v>36</v>
      </c>
    </row>
    <row r="615" spans="1:27" s="85" customFormat="1">
      <c r="A615" s="86"/>
      <c r="B615" s="214"/>
      <c r="D615" s="75"/>
      <c r="E615" s="75"/>
      <c r="G615" s="51"/>
      <c r="H615" s="51"/>
      <c r="J615" s="75"/>
      <c r="K615" s="75"/>
      <c r="L615" s="437"/>
      <c r="M615" s="437"/>
      <c r="N615" s="437"/>
      <c r="O615" s="437"/>
      <c r="P615" s="437"/>
      <c r="Q615" s="51">
        <v>1</v>
      </c>
      <c r="R615" s="115">
        <v>61700</v>
      </c>
      <c r="S615" s="115">
        <v>38300</v>
      </c>
      <c r="T615" s="85" t="s">
        <v>687</v>
      </c>
      <c r="U615" s="51"/>
      <c r="V615" s="51">
        <v>1</v>
      </c>
      <c r="W615" s="54">
        <v>530227</v>
      </c>
      <c r="X615" s="54">
        <v>2051575</v>
      </c>
      <c r="Y615" s="54" t="s">
        <v>651</v>
      </c>
      <c r="Z615" s="54"/>
      <c r="AA615" s="243" t="s">
        <v>36</v>
      </c>
    </row>
    <row r="616" spans="1:27" s="85" customFormat="1">
      <c r="A616" s="86"/>
      <c r="B616" s="214"/>
      <c r="D616" s="214" t="s">
        <v>688</v>
      </c>
      <c r="E616" s="214" t="s">
        <v>689</v>
      </c>
      <c r="F616" s="85" t="s">
        <v>690</v>
      </c>
      <c r="G616" s="84">
        <v>15</v>
      </c>
      <c r="H616" s="84">
        <v>61700</v>
      </c>
      <c r="J616" s="214"/>
      <c r="K616" s="214"/>
      <c r="L616" s="431"/>
      <c r="M616" s="431"/>
      <c r="N616" s="431"/>
      <c r="O616" s="431"/>
      <c r="P616" s="431"/>
      <c r="Q616" s="51">
        <v>1</v>
      </c>
      <c r="R616" s="115">
        <v>61700</v>
      </c>
      <c r="S616" s="115">
        <v>38300</v>
      </c>
      <c r="T616" s="85" t="s">
        <v>691</v>
      </c>
      <c r="U616" s="51"/>
      <c r="V616" s="51">
        <v>1</v>
      </c>
      <c r="W616" s="54">
        <v>480254</v>
      </c>
      <c r="X616" s="54">
        <v>2084906</v>
      </c>
      <c r="Y616" s="54" t="s">
        <v>651</v>
      </c>
      <c r="Z616" s="54"/>
      <c r="AA616" s="243" t="s">
        <v>36</v>
      </c>
    </row>
    <row r="617" spans="1:27" s="85" customFormat="1">
      <c r="A617" s="86"/>
      <c r="B617" s="214"/>
      <c r="D617" s="75"/>
      <c r="E617" s="75"/>
      <c r="G617" s="51"/>
      <c r="H617" s="51"/>
      <c r="J617" s="75"/>
      <c r="K617" s="75"/>
      <c r="L617" s="75"/>
      <c r="M617" s="75"/>
      <c r="N617" s="75"/>
      <c r="O617" s="75"/>
      <c r="P617" s="75"/>
      <c r="Q617" s="51">
        <v>1</v>
      </c>
      <c r="R617" s="115">
        <v>61700</v>
      </c>
      <c r="S617" s="115">
        <v>38300</v>
      </c>
      <c r="T617" s="85" t="s">
        <v>691</v>
      </c>
      <c r="U617" s="51"/>
      <c r="V617" s="51">
        <v>1</v>
      </c>
      <c r="W617" s="54">
        <v>480201</v>
      </c>
      <c r="X617" s="54">
        <v>2084857</v>
      </c>
      <c r="Y617" s="54" t="s">
        <v>651</v>
      </c>
      <c r="Z617" s="54"/>
      <c r="AA617" s="243" t="s">
        <v>36</v>
      </c>
    </row>
    <row r="618" spans="1:27" s="85" customFormat="1">
      <c r="A618" s="86"/>
      <c r="B618" s="214"/>
      <c r="D618" s="75"/>
      <c r="E618" s="75"/>
      <c r="G618" s="51"/>
      <c r="H618" s="51"/>
      <c r="J618" s="75"/>
      <c r="K618" s="75"/>
      <c r="L618" s="75"/>
      <c r="M618" s="75"/>
      <c r="N618" s="75"/>
      <c r="O618" s="75"/>
      <c r="P618" s="75"/>
      <c r="Q618" s="51">
        <v>1</v>
      </c>
      <c r="R618" s="115">
        <v>61700</v>
      </c>
      <c r="S618" s="115">
        <v>38300</v>
      </c>
      <c r="T618" s="85" t="s">
        <v>691</v>
      </c>
      <c r="U618" s="51"/>
      <c r="V618" s="51">
        <v>1</v>
      </c>
      <c r="W618" s="54">
        <v>480070</v>
      </c>
      <c r="X618" s="54">
        <v>2084832</v>
      </c>
      <c r="Y618" s="54" t="s">
        <v>651</v>
      </c>
      <c r="Z618" s="54"/>
      <c r="AA618" s="243" t="s">
        <v>36</v>
      </c>
    </row>
    <row r="619" spans="1:27" s="85" customFormat="1">
      <c r="A619" s="86"/>
      <c r="B619" s="214"/>
      <c r="D619" s="75"/>
      <c r="E619" s="75"/>
      <c r="G619" s="51"/>
      <c r="H619" s="51"/>
      <c r="J619" s="75"/>
      <c r="K619" s="75"/>
      <c r="L619" s="75"/>
      <c r="M619" s="75"/>
      <c r="N619" s="75"/>
      <c r="O619" s="75"/>
      <c r="P619" s="75"/>
      <c r="Q619" s="51">
        <v>1</v>
      </c>
      <c r="R619" s="115">
        <v>61700</v>
      </c>
      <c r="S619" s="115">
        <v>38300</v>
      </c>
      <c r="T619" s="85" t="s">
        <v>691</v>
      </c>
      <c r="U619" s="51"/>
      <c r="V619" s="51">
        <v>1</v>
      </c>
      <c r="W619" s="54">
        <v>480085</v>
      </c>
      <c r="X619" s="54">
        <v>2084774</v>
      </c>
      <c r="Y619" s="54" t="s">
        <v>651</v>
      </c>
      <c r="Z619" s="54"/>
      <c r="AA619" s="243" t="s">
        <v>36</v>
      </c>
    </row>
    <row r="620" spans="1:27" s="85" customFormat="1">
      <c r="A620" s="86"/>
      <c r="B620" s="214"/>
      <c r="D620" s="75"/>
      <c r="E620" s="75"/>
      <c r="G620" s="51"/>
      <c r="H620" s="51"/>
      <c r="J620" s="75"/>
      <c r="K620" s="75"/>
      <c r="L620" s="75"/>
      <c r="M620" s="75"/>
      <c r="N620" s="75"/>
      <c r="O620" s="75"/>
      <c r="P620" s="75"/>
      <c r="Q620" s="51">
        <v>1</v>
      </c>
      <c r="R620" s="115">
        <v>61700</v>
      </c>
      <c r="S620" s="115">
        <v>38300</v>
      </c>
      <c r="T620" s="85" t="s">
        <v>691</v>
      </c>
      <c r="U620" s="51"/>
      <c r="V620" s="51">
        <v>1</v>
      </c>
      <c r="W620" s="54">
        <v>480177</v>
      </c>
      <c r="X620" s="54">
        <v>2085090</v>
      </c>
      <c r="Y620" s="54" t="s">
        <v>651</v>
      </c>
      <c r="Z620" s="54"/>
      <c r="AA620" s="243" t="s">
        <v>36</v>
      </c>
    </row>
    <row r="621" spans="1:27" s="85" customFormat="1">
      <c r="A621" s="86"/>
      <c r="B621" s="214"/>
      <c r="D621" s="75"/>
      <c r="E621" s="75"/>
      <c r="G621" s="51"/>
      <c r="H621" s="51"/>
      <c r="J621" s="75"/>
      <c r="K621" s="75"/>
      <c r="L621" s="75"/>
      <c r="M621" s="75"/>
      <c r="N621" s="75"/>
      <c r="O621" s="75"/>
      <c r="P621" s="75"/>
      <c r="Q621" s="51">
        <v>1</v>
      </c>
      <c r="R621" s="115">
        <v>61700</v>
      </c>
      <c r="S621" s="115">
        <v>38300</v>
      </c>
      <c r="T621" s="85" t="s">
        <v>691</v>
      </c>
      <c r="U621" s="51"/>
      <c r="V621" s="51">
        <v>1</v>
      </c>
      <c r="W621" s="54">
        <v>480387</v>
      </c>
      <c r="X621" s="54">
        <v>2085074</v>
      </c>
      <c r="Y621" s="54" t="s">
        <v>651</v>
      </c>
      <c r="Z621" s="54"/>
      <c r="AA621" s="243" t="s">
        <v>36</v>
      </c>
    </row>
    <row r="622" spans="1:27" s="85" customFormat="1">
      <c r="A622" s="86"/>
      <c r="B622" s="214"/>
      <c r="D622" s="75"/>
      <c r="E622" s="75"/>
      <c r="G622" s="51"/>
      <c r="H622" s="51"/>
      <c r="J622" s="75"/>
      <c r="K622" s="75"/>
      <c r="L622" s="75"/>
      <c r="M622" s="75"/>
      <c r="N622" s="75"/>
      <c r="O622" s="75"/>
      <c r="P622" s="75"/>
      <c r="Q622" s="51">
        <v>1</v>
      </c>
      <c r="R622" s="115">
        <v>61700</v>
      </c>
      <c r="S622" s="115">
        <v>38300</v>
      </c>
      <c r="T622" s="85" t="s">
        <v>691</v>
      </c>
      <c r="U622" s="51"/>
      <c r="V622" s="51">
        <v>1</v>
      </c>
      <c r="W622" s="54">
        <v>480370</v>
      </c>
      <c r="X622" s="54">
        <v>2085091</v>
      </c>
      <c r="Y622" s="54" t="s">
        <v>651</v>
      </c>
      <c r="Z622" s="54"/>
      <c r="AA622" s="243" t="s">
        <v>36</v>
      </c>
    </row>
    <row r="623" spans="1:27" s="85" customFormat="1">
      <c r="A623" s="86"/>
      <c r="B623" s="214"/>
      <c r="D623" s="75"/>
      <c r="E623" s="75"/>
      <c r="G623" s="51"/>
      <c r="H623" s="51"/>
      <c r="J623" s="75"/>
      <c r="K623" s="75"/>
      <c r="L623" s="75"/>
      <c r="M623" s="75"/>
      <c r="N623" s="75"/>
      <c r="O623" s="75"/>
      <c r="P623" s="75"/>
      <c r="Q623" s="51">
        <v>1</v>
      </c>
      <c r="R623" s="115">
        <v>61700</v>
      </c>
      <c r="S623" s="115">
        <v>38300</v>
      </c>
      <c r="T623" s="85" t="s">
        <v>691</v>
      </c>
      <c r="U623" s="51"/>
      <c r="V623" s="51">
        <v>1</v>
      </c>
      <c r="W623" s="54">
        <v>480434</v>
      </c>
      <c r="X623" s="54">
        <v>2085097</v>
      </c>
      <c r="Y623" s="54" t="s">
        <v>651</v>
      </c>
      <c r="Z623" s="54"/>
      <c r="AA623" s="243" t="s">
        <v>36</v>
      </c>
    </row>
    <row r="624" spans="1:27" s="85" customFormat="1">
      <c r="A624" s="86"/>
      <c r="B624" s="214"/>
      <c r="D624" s="75"/>
      <c r="E624" s="75"/>
      <c r="G624" s="51"/>
      <c r="H624" s="51"/>
      <c r="J624" s="75"/>
      <c r="K624" s="75"/>
      <c r="L624" s="75"/>
      <c r="M624" s="75"/>
      <c r="N624" s="75"/>
      <c r="O624" s="75"/>
      <c r="P624" s="75"/>
      <c r="Q624" s="51">
        <v>1</v>
      </c>
      <c r="R624" s="115">
        <v>61700</v>
      </c>
      <c r="S624" s="115">
        <v>38300</v>
      </c>
      <c r="T624" s="85" t="s">
        <v>691</v>
      </c>
      <c r="U624" s="51"/>
      <c r="V624" s="51">
        <v>1</v>
      </c>
      <c r="W624" s="54">
        <v>480225</v>
      </c>
      <c r="X624" s="54">
        <v>2085087</v>
      </c>
      <c r="Y624" s="54" t="s">
        <v>651</v>
      </c>
      <c r="Z624" s="54"/>
      <c r="AA624" s="243" t="s">
        <v>36</v>
      </c>
    </row>
    <row r="625" spans="1:30" s="85" customFormat="1">
      <c r="A625" s="86"/>
      <c r="B625" s="214"/>
      <c r="D625" s="75"/>
      <c r="E625" s="75"/>
      <c r="G625" s="51"/>
      <c r="H625" s="51"/>
      <c r="J625" s="75"/>
      <c r="K625" s="75"/>
      <c r="L625" s="75"/>
      <c r="M625" s="75"/>
      <c r="N625" s="75"/>
      <c r="O625" s="75"/>
      <c r="P625" s="75"/>
      <c r="Q625" s="51">
        <v>1</v>
      </c>
      <c r="R625" s="115">
        <v>61700</v>
      </c>
      <c r="S625" s="115">
        <v>38300</v>
      </c>
      <c r="T625" s="85" t="s">
        <v>691</v>
      </c>
      <c r="U625" s="51"/>
      <c r="V625" s="51">
        <v>1</v>
      </c>
      <c r="W625" s="54">
        <v>480186</v>
      </c>
      <c r="X625" s="54">
        <v>2085093</v>
      </c>
      <c r="Y625" s="54" t="s">
        <v>651</v>
      </c>
      <c r="Z625" s="54"/>
      <c r="AA625" s="243" t="s">
        <v>36</v>
      </c>
    </row>
    <row r="626" spans="1:30" s="85" customForma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51">
        <v>1</v>
      </c>
      <c r="R626" s="115">
        <v>61700</v>
      </c>
      <c r="S626" s="115">
        <v>38300</v>
      </c>
      <c r="T626" s="85" t="s">
        <v>691</v>
      </c>
      <c r="U626" s="51"/>
      <c r="V626" s="51">
        <v>1</v>
      </c>
      <c r="W626" s="54">
        <v>480288</v>
      </c>
      <c r="X626" s="54">
        <v>2084965</v>
      </c>
      <c r="Y626" s="54" t="s">
        <v>651</v>
      </c>
      <c r="Z626" s="54"/>
      <c r="AA626" s="243" t="s">
        <v>36</v>
      </c>
    </row>
    <row r="627" spans="1:30" s="85" customForma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51">
        <v>1</v>
      </c>
      <c r="R627" s="115">
        <v>61700</v>
      </c>
      <c r="S627" s="115">
        <v>38300</v>
      </c>
      <c r="T627" s="85" t="s">
        <v>691</v>
      </c>
      <c r="U627" s="51"/>
      <c r="V627" s="51">
        <v>1</v>
      </c>
      <c r="W627" s="54">
        <v>480327</v>
      </c>
      <c r="X627" s="54">
        <v>2084935</v>
      </c>
      <c r="Y627" s="54" t="s">
        <v>651</v>
      </c>
      <c r="Z627" s="54"/>
      <c r="AA627" s="243" t="s">
        <v>36</v>
      </c>
    </row>
    <row r="628" spans="1:30" s="85" customForma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51">
        <v>1</v>
      </c>
      <c r="R628" s="115">
        <v>61700</v>
      </c>
      <c r="S628" s="115">
        <v>38300</v>
      </c>
      <c r="T628" s="85" t="s">
        <v>691</v>
      </c>
      <c r="U628" s="51"/>
      <c r="V628" s="51">
        <v>1</v>
      </c>
      <c r="W628" s="54">
        <v>480471</v>
      </c>
      <c r="X628" s="54">
        <v>2084815</v>
      </c>
      <c r="Y628" s="54" t="s">
        <v>651</v>
      </c>
      <c r="Z628" s="54"/>
      <c r="AA628" s="243" t="s">
        <v>36</v>
      </c>
    </row>
    <row r="629" spans="1:30" s="85" customForma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51">
        <v>1</v>
      </c>
      <c r="R629" s="115">
        <v>61700</v>
      </c>
      <c r="S629" s="115">
        <v>38300</v>
      </c>
      <c r="T629" s="85" t="s">
        <v>691</v>
      </c>
      <c r="U629" s="51"/>
      <c r="V629" s="51">
        <v>1</v>
      </c>
      <c r="W629" s="54">
        <v>480654</v>
      </c>
      <c r="X629" s="54">
        <v>2084722</v>
      </c>
      <c r="Y629" s="54" t="s">
        <v>651</v>
      </c>
      <c r="Z629" s="54"/>
      <c r="AA629" s="243" t="s">
        <v>36</v>
      </c>
    </row>
    <row r="630" spans="1:30" s="90" customFormat="1" ht="21.75" thickBot="1">
      <c r="A630" s="92"/>
      <c r="B630" s="212"/>
      <c r="D630" s="74"/>
      <c r="E630" s="74"/>
      <c r="G630" s="69"/>
      <c r="H630" s="69"/>
      <c r="J630" s="74"/>
      <c r="K630" s="74"/>
      <c r="L630" s="74"/>
      <c r="M630" s="74"/>
      <c r="N630" s="74"/>
      <c r="O630" s="74"/>
      <c r="P630" s="74"/>
      <c r="Q630" s="69">
        <v>1</v>
      </c>
      <c r="R630" s="213">
        <v>61700</v>
      </c>
      <c r="S630" s="213">
        <v>38300</v>
      </c>
      <c r="T630" s="90" t="s">
        <v>691</v>
      </c>
      <c r="U630" s="69"/>
      <c r="V630" s="69">
        <v>1</v>
      </c>
      <c r="W630" s="102">
        <v>480668</v>
      </c>
      <c r="X630" s="102">
        <v>2084847</v>
      </c>
      <c r="Y630" s="102" t="s">
        <v>651</v>
      </c>
      <c r="Z630" s="102"/>
      <c r="AA630" s="259" t="s">
        <v>36</v>
      </c>
    </row>
    <row r="631" spans="1:30" s="547" customFormat="1" ht="21.75" thickBot="1">
      <c r="A631" s="519">
        <v>19</v>
      </c>
      <c r="B631" s="520" t="s">
        <v>692</v>
      </c>
      <c r="C631" s="531"/>
      <c r="D631" s="531"/>
      <c r="E631" s="531"/>
      <c r="F631" s="531"/>
      <c r="G631" s="545">
        <f>SUM(G632:G690)</f>
        <v>60</v>
      </c>
      <c r="H631" s="523">
        <v>61700</v>
      </c>
      <c r="I631" s="531"/>
      <c r="J631" s="531"/>
      <c r="K631" s="531"/>
      <c r="L631" s="545">
        <f>SUM(L632:L691)</f>
        <v>0</v>
      </c>
      <c r="M631" s="545">
        <f>SUM(M632:M691)</f>
        <v>0</v>
      </c>
      <c r="N631" s="545">
        <f>SUM(N632:N691)</f>
        <v>0</v>
      </c>
      <c r="O631" s="545">
        <f>SUM(O632:O691)</f>
        <v>0</v>
      </c>
      <c r="P631" s="545">
        <f>SUM(P632:P691)</f>
        <v>0</v>
      </c>
      <c r="Q631" s="545">
        <f>G631-L631+M631</f>
        <v>60</v>
      </c>
      <c r="R631" s="545">
        <f>SUM(R632:R691)</f>
        <v>3702000</v>
      </c>
      <c r="S631" s="545">
        <f>SUM(S632:S691)</f>
        <v>2298000</v>
      </c>
      <c r="T631" s="531"/>
      <c r="U631" s="545">
        <f>SUM(U632:U690)</f>
        <v>0</v>
      </c>
      <c r="V631" s="545">
        <f>G631-L631+M631</f>
        <v>60</v>
      </c>
      <c r="W631" s="570"/>
      <c r="X631" s="570"/>
      <c r="Y631" s="570"/>
      <c r="Z631" s="570">
        <f>COUNTA(Z632:Z691)</f>
        <v>12</v>
      </c>
      <c r="AA631" s="570">
        <f>COUNTA(AA632:AA691)</f>
        <v>48</v>
      </c>
      <c r="AB631" s="545"/>
      <c r="AC631" s="545"/>
      <c r="AD631" s="545"/>
    </row>
    <row r="632" spans="1:30" s="100" customFormat="1">
      <c r="A632" s="662" t="s">
        <v>1173</v>
      </c>
      <c r="B632" s="662"/>
      <c r="C632" s="263"/>
      <c r="D632" s="595" t="s">
        <v>693</v>
      </c>
      <c r="E632" s="595" t="s">
        <v>694</v>
      </c>
      <c r="F632" s="264"/>
      <c r="G632" s="89">
        <v>7</v>
      </c>
      <c r="H632" s="89">
        <v>61700</v>
      </c>
      <c r="I632" s="264"/>
      <c r="J632" s="595"/>
      <c r="K632" s="595"/>
      <c r="L632" s="250"/>
      <c r="M632" s="250"/>
      <c r="N632" s="250"/>
      <c r="O632" s="250"/>
      <c r="P632" s="250"/>
      <c r="Q632" s="89">
        <v>1</v>
      </c>
      <c r="R632" s="116">
        <v>61700</v>
      </c>
      <c r="S632" s="116">
        <v>38300</v>
      </c>
      <c r="T632" s="264" t="s">
        <v>695</v>
      </c>
      <c r="U632" s="89"/>
      <c r="V632" s="89">
        <v>1</v>
      </c>
      <c r="W632" s="267">
        <v>610328</v>
      </c>
      <c r="X632" s="267">
        <v>2074517</v>
      </c>
      <c r="Y632" s="267"/>
      <c r="Z632" s="268"/>
      <c r="AA632" s="268" t="s">
        <v>36</v>
      </c>
      <c r="AB632" s="73" t="s">
        <v>1189</v>
      </c>
    </row>
    <row r="633" spans="1:30" s="85" customFormat="1">
      <c r="A633" s="661" t="s">
        <v>1241</v>
      </c>
      <c r="B633" s="661"/>
      <c r="C633" s="439"/>
      <c r="D633" s="440"/>
      <c r="E633" s="440"/>
      <c r="F633" s="265"/>
      <c r="G633" s="84"/>
      <c r="H633" s="84"/>
      <c r="I633" s="265"/>
      <c r="J633" s="440"/>
      <c r="K633" s="440"/>
      <c r="L633" s="431"/>
      <c r="M633" s="431"/>
      <c r="N633" s="431"/>
      <c r="O633" s="431"/>
      <c r="P633" s="431"/>
      <c r="Q633" s="84">
        <v>1</v>
      </c>
      <c r="R633" s="115">
        <v>61700</v>
      </c>
      <c r="S633" s="115">
        <v>38300</v>
      </c>
      <c r="T633" s="265" t="s">
        <v>695</v>
      </c>
      <c r="U633" s="84"/>
      <c r="V633" s="84">
        <v>1</v>
      </c>
      <c r="W633" s="266">
        <v>610383</v>
      </c>
      <c r="X633" s="266">
        <v>2074602</v>
      </c>
      <c r="Y633" s="266"/>
      <c r="Z633" s="271"/>
      <c r="AA633" s="271" t="s">
        <v>36</v>
      </c>
      <c r="AB633" s="53" t="s">
        <v>1190</v>
      </c>
    </row>
    <row r="634" spans="1:30" s="85" customFormat="1">
      <c r="A634" s="661" t="s">
        <v>1242</v>
      </c>
      <c r="B634" s="661"/>
      <c r="C634" s="439"/>
      <c r="D634" s="440"/>
      <c r="E634" s="440"/>
      <c r="F634" s="265"/>
      <c r="G634" s="84"/>
      <c r="H634" s="84"/>
      <c r="I634" s="265"/>
      <c r="J634" s="440"/>
      <c r="K634" s="440"/>
      <c r="L634" s="431"/>
      <c r="M634" s="431"/>
      <c r="N634" s="431"/>
      <c r="O634" s="431"/>
      <c r="P634" s="431"/>
      <c r="Q634" s="84">
        <v>1</v>
      </c>
      <c r="R634" s="115">
        <v>61700</v>
      </c>
      <c r="S634" s="115">
        <v>38300</v>
      </c>
      <c r="T634" s="265" t="s">
        <v>695</v>
      </c>
      <c r="U634" s="84"/>
      <c r="V634" s="84">
        <v>1</v>
      </c>
      <c r="W634" s="266">
        <v>609737</v>
      </c>
      <c r="X634" s="266">
        <v>2074467</v>
      </c>
      <c r="Y634" s="266"/>
      <c r="Z634" s="271"/>
      <c r="AA634" s="271" t="s">
        <v>36</v>
      </c>
    </row>
    <row r="635" spans="1:30" s="85" customFormat="1">
      <c r="A635" s="661" t="s">
        <v>1167</v>
      </c>
      <c r="B635" s="661"/>
      <c r="C635" s="439"/>
      <c r="D635" s="440"/>
      <c r="E635" s="440"/>
      <c r="F635" s="265"/>
      <c r="G635" s="84"/>
      <c r="H635" s="84"/>
      <c r="I635" s="265"/>
      <c r="J635" s="440"/>
      <c r="K635" s="440"/>
      <c r="L635" s="431"/>
      <c r="M635" s="431"/>
      <c r="N635" s="431"/>
      <c r="O635" s="431"/>
      <c r="P635" s="431"/>
      <c r="Q635" s="84">
        <v>1</v>
      </c>
      <c r="R635" s="115">
        <v>61700</v>
      </c>
      <c r="S635" s="115">
        <v>38300</v>
      </c>
      <c r="T635" s="265" t="s">
        <v>695</v>
      </c>
      <c r="U635" s="84"/>
      <c r="V635" s="84">
        <v>1</v>
      </c>
      <c r="W635" s="266">
        <v>609923</v>
      </c>
      <c r="X635" s="266">
        <v>2074490</v>
      </c>
      <c r="Y635" s="266"/>
      <c r="Z635" s="266"/>
      <c r="AA635" s="271" t="s">
        <v>36</v>
      </c>
    </row>
    <row r="636" spans="1:30" s="85" customFormat="1">
      <c r="A636" s="661" t="s">
        <v>1243</v>
      </c>
      <c r="B636" s="661"/>
      <c r="C636" s="439"/>
      <c r="D636" s="440"/>
      <c r="E636" s="440"/>
      <c r="F636" s="265"/>
      <c r="G636" s="84"/>
      <c r="H636" s="84"/>
      <c r="I636" s="265"/>
      <c r="J636" s="440"/>
      <c r="K636" s="440"/>
      <c r="L636" s="431"/>
      <c r="M636" s="431"/>
      <c r="N636" s="431"/>
      <c r="O636" s="431"/>
      <c r="P636" s="431"/>
      <c r="Q636" s="84">
        <v>1</v>
      </c>
      <c r="R636" s="115">
        <v>61700</v>
      </c>
      <c r="S636" s="115">
        <v>38300</v>
      </c>
      <c r="T636" s="265" t="s">
        <v>695</v>
      </c>
      <c r="U636" s="84"/>
      <c r="V636" s="84">
        <v>1</v>
      </c>
      <c r="W636" s="266">
        <v>609965</v>
      </c>
      <c r="X636" s="266">
        <v>2074419</v>
      </c>
      <c r="Y636" s="266"/>
      <c r="Z636" s="266"/>
      <c r="AA636" s="271" t="s">
        <v>36</v>
      </c>
    </row>
    <row r="637" spans="1:30" s="85" customFormat="1">
      <c r="A637" s="367"/>
      <c r="B637" s="76"/>
      <c r="C637" s="439"/>
      <c r="D637" s="440"/>
      <c r="E637" s="440"/>
      <c r="F637" s="265"/>
      <c r="G637" s="84"/>
      <c r="H637" s="84"/>
      <c r="I637" s="265"/>
      <c r="J637" s="440"/>
      <c r="K637" s="440"/>
      <c r="L637" s="431"/>
      <c r="M637" s="431"/>
      <c r="N637" s="431"/>
      <c r="O637" s="431"/>
      <c r="P637" s="431"/>
      <c r="Q637" s="84">
        <v>1</v>
      </c>
      <c r="R637" s="115">
        <v>61700</v>
      </c>
      <c r="S637" s="115">
        <v>38300</v>
      </c>
      <c r="T637" s="265" t="s">
        <v>695</v>
      </c>
      <c r="U637" s="84"/>
      <c r="V637" s="84">
        <v>1</v>
      </c>
      <c r="W637" s="266">
        <v>610234</v>
      </c>
      <c r="X637" s="266">
        <v>2075647</v>
      </c>
      <c r="Y637" s="266"/>
      <c r="Z637" s="266"/>
      <c r="AA637" s="271" t="s">
        <v>36</v>
      </c>
    </row>
    <row r="638" spans="1:30" s="85" customFormat="1">
      <c r="A638" s="367"/>
      <c r="B638" s="76"/>
      <c r="C638" s="439"/>
      <c r="D638" s="440"/>
      <c r="E638" s="440"/>
      <c r="F638" s="265"/>
      <c r="G638" s="84"/>
      <c r="H638" s="84"/>
      <c r="I638" s="265"/>
      <c r="J638" s="440"/>
      <c r="K638" s="440"/>
      <c r="L638" s="431"/>
      <c r="M638" s="431"/>
      <c r="N638" s="431"/>
      <c r="O638" s="431"/>
      <c r="P638" s="431"/>
      <c r="Q638" s="84">
        <v>1</v>
      </c>
      <c r="R638" s="115">
        <v>61700</v>
      </c>
      <c r="S638" s="115">
        <v>38300</v>
      </c>
      <c r="T638" s="265" t="s">
        <v>695</v>
      </c>
      <c r="U638" s="84"/>
      <c r="V638" s="84">
        <v>1</v>
      </c>
      <c r="W638" s="266">
        <v>609220</v>
      </c>
      <c r="X638" s="266">
        <v>2074448</v>
      </c>
      <c r="Y638" s="266"/>
      <c r="Z638" s="266"/>
      <c r="AA638" s="271" t="s">
        <v>36</v>
      </c>
    </row>
    <row r="639" spans="1:30" s="85" customFormat="1">
      <c r="A639" s="367"/>
      <c r="B639" s="76"/>
      <c r="C639" s="439"/>
      <c r="D639" s="440"/>
      <c r="E639" s="440" t="s">
        <v>696</v>
      </c>
      <c r="F639" s="265"/>
      <c r="G639" s="84">
        <v>6</v>
      </c>
      <c r="H639" s="84">
        <v>61700</v>
      </c>
      <c r="I639" s="265"/>
      <c r="J639" s="440"/>
      <c r="K639" s="440"/>
      <c r="L639" s="431"/>
      <c r="M639" s="431"/>
      <c r="N639" s="431"/>
      <c r="O639" s="431"/>
      <c r="P639" s="431"/>
      <c r="Q639" s="84">
        <v>1</v>
      </c>
      <c r="R639" s="115">
        <v>61700</v>
      </c>
      <c r="S639" s="115">
        <v>38300</v>
      </c>
      <c r="T639" s="265" t="s">
        <v>697</v>
      </c>
      <c r="U639" s="84"/>
      <c r="V639" s="84">
        <v>1</v>
      </c>
      <c r="W639" s="266">
        <v>602889</v>
      </c>
      <c r="X639" s="266">
        <v>2084564</v>
      </c>
      <c r="Y639" s="266"/>
      <c r="Z639" s="266"/>
      <c r="AA639" s="271" t="s">
        <v>36</v>
      </c>
    </row>
    <row r="640" spans="1:30" s="85" customFormat="1">
      <c r="A640" s="367"/>
      <c r="B640" s="76"/>
      <c r="C640" s="439"/>
      <c r="D640" s="440"/>
      <c r="E640" s="440"/>
      <c r="F640" s="265"/>
      <c r="G640" s="84"/>
      <c r="H640" s="84"/>
      <c r="I640" s="265"/>
      <c r="J640" s="440"/>
      <c r="K640" s="440"/>
      <c r="L640" s="431"/>
      <c r="M640" s="431"/>
      <c r="N640" s="431"/>
      <c r="O640" s="431"/>
      <c r="P640" s="431"/>
      <c r="Q640" s="84">
        <v>1</v>
      </c>
      <c r="R640" s="115">
        <v>61700</v>
      </c>
      <c r="S640" s="115">
        <v>38300</v>
      </c>
      <c r="T640" s="265" t="s">
        <v>697</v>
      </c>
      <c r="U640" s="84"/>
      <c r="V640" s="84">
        <v>1</v>
      </c>
      <c r="W640" s="266">
        <v>602079</v>
      </c>
      <c r="X640" s="266">
        <v>2083916</v>
      </c>
      <c r="Y640" s="266"/>
      <c r="Z640" s="266"/>
      <c r="AA640" s="271" t="s">
        <v>36</v>
      </c>
    </row>
    <row r="641" spans="1:27" s="85" customFormat="1">
      <c r="A641" s="367"/>
      <c r="B641" s="76"/>
      <c r="C641" s="439"/>
      <c r="D641" s="440"/>
      <c r="E641" s="440"/>
      <c r="F641" s="265"/>
      <c r="G641" s="84"/>
      <c r="H641" s="84"/>
      <c r="I641" s="265"/>
      <c r="J641" s="440"/>
      <c r="K641" s="440"/>
      <c r="L641" s="431"/>
      <c r="M641" s="431"/>
      <c r="N641" s="431"/>
      <c r="O641" s="431"/>
      <c r="P641" s="431"/>
      <c r="Q641" s="84">
        <v>1</v>
      </c>
      <c r="R641" s="115">
        <v>61700</v>
      </c>
      <c r="S641" s="115">
        <v>38300</v>
      </c>
      <c r="T641" s="265" t="s">
        <v>698</v>
      </c>
      <c r="U641" s="84"/>
      <c r="V641" s="84">
        <v>1</v>
      </c>
      <c r="W641" s="266">
        <v>602731</v>
      </c>
      <c r="X641" s="266">
        <v>2079485</v>
      </c>
      <c r="Y641" s="266"/>
      <c r="Z641" s="266"/>
      <c r="AA641" s="271" t="s">
        <v>36</v>
      </c>
    </row>
    <row r="642" spans="1:27" s="85" customFormat="1">
      <c r="A642" s="367"/>
      <c r="B642" s="76"/>
      <c r="C642" s="439"/>
      <c r="D642" s="440"/>
      <c r="E642" s="440"/>
      <c r="F642" s="265"/>
      <c r="G642" s="84"/>
      <c r="H642" s="84"/>
      <c r="I642" s="265"/>
      <c r="J642" s="440"/>
      <c r="K642" s="440"/>
      <c r="L642" s="431"/>
      <c r="M642" s="431"/>
      <c r="N642" s="431"/>
      <c r="O642" s="431"/>
      <c r="P642" s="431"/>
      <c r="Q642" s="84">
        <v>1</v>
      </c>
      <c r="R642" s="115">
        <v>61700</v>
      </c>
      <c r="S642" s="115">
        <v>38300</v>
      </c>
      <c r="T642" s="265" t="s">
        <v>698</v>
      </c>
      <c r="U642" s="84"/>
      <c r="V642" s="84">
        <v>1</v>
      </c>
      <c r="W642" s="266">
        <v>602875</v>
      </c>
      <c r="X642" s="266">
        <v>2079999</v>
      </c>
      <c r="Y642" s="266"/>
      <c r="Z642" s="266"/>
      <c r="AA642" s="271" t="s">
        <v>36</v>
      </c>
    </row>
    <row r="643" spans="1:27" s="85" customFormat="1">
      <c r="A643" s="367"/>
      <c r="B643" s="76"/>
      <c r="C643" s="439"/>
      <c r="D643" s="440"/>
      <c r="E643" s="440"/>
      <c r="F643" s="265"/>
      <c r="G643" s="84"/>
      <c r="H643" s="84"/>
      <c r="I643" s="265"/>
      <c r="J643" s="440"/>
      <c r="K643" s="440"/>
      <c r="L643" s="431"/>
      <c r="M643" s="431"/>
      <c r="N643" s="431"/>
      <c r="O643" s="431"/>
      <c r="P643" s="431"/>
      <c r="Q643" s="84">
        <v>1</v>
      </c>
      <c r="R643" s="115">
        <v>61700</v>
      </c>
      <c r="S643" s="115">
        <v>38300</v>
      </c>
      <c r="T643" s="265" t="s">
        <v>699</v>
      </c>
      <c r="U643" s="84"/>
      <c r="V643" s="84">
        <v>1</v>
      </c>
      <c r="W643" s="266">
        <v>602003</v>
      </c>
      <c r="X643" s="266">
        <v>20882754</v>
      </c>
      <c r="Y643" s="266"/>
      <c r="Z643" s="266"/>
      <c r="AA643" s="271" t="s">
        <v>36</v>
      </c>
    </row>
    <row r="644" spans="1:27" s="85" customFormat="1">
      <c r="A644" s="367"/>
      <c r="B644" s="76"/>
      <c r="C644" s="439"/>
      <c r="D644" s="440"/>
      <c r="E644" s="440"/>
      <c r="F644" s="265"/>
      <c r="G644" s="84"/>
      <c r="H644" s="84"/>
      <c r="I644" s="265"/>
      <c r="J644" s="440"/>
      <c r="K644" s="440"/>
      <c r="L644" s="431"/>
      <c r="M644" s="431"/>
      <c r="N644" s="431"/>
      <c r="O644" s="431"/>
      <c r="P644" s="431"/>
      <c r="Q644" s="84">
        <v>1</v>
      </c>
      <c r="R644" s="115">
        <v>61700</v>
      </c>
      <c r="S644" s="115">
        <v>38300</v>
      </c>
      <c r="T644" s="265" t="s">
        <v>699</v>
      </c>
      <c r="U644" s="84"/>
      <c r="V644" s="84">
        <v>1</v>
      </c>
      <c r="W644" s="266">
        <v>600722</v>
      </c>
      <c r="X644" s="266">
        <v>2081911</v>
      </c>
      <c r="Y644" s="266"/>
      <c r="Z644" s="266"/>
      <c r="AA644" s="271" t="s">
        <v>36</v>
      </c>
    </row>
    <row r="645" spans="1:27" s="85" customFormat="1">
      <c r="A645" s="367"/>
      <c r="B645" s="76"/>
      <c r="C645" s="439"/>
      <c r="D645" s="440"/>
      <c r="E645" s="440" t="s">
        <v>700</v>
      </c>
      <c r="F645" s="265"/>
      <c r="G645" s="84">
        <v>9</v>
      </c>
      <c r="H645" s="84">
        <v>61700</v>
      </c>
      <c r="I645" s="265"/>
      <c r="J645" s="440"/>
      <c r="K645" s="440"/>
      <c r="L645" s="431"/>
      <c r="M645" s="431"/>
      <c r="N645" s="431"/>
      <c r="O645" s="431"/>
      <c r="P645" s="431"/>
      <c r="Q645" s="84">
        <v>1</v>
      </c>
      <c r="R645" s="115">
        <v>61700</v>
      </c>
      <c r="S645" s="115">
        <v>38300</v>
      </c>
      <c r="T645" s="265" t="s">
        <v>701</v>
      </c>
      <c r="U645" s="84"/>
      <c r="V645" s="84">
        <v>1</v>
      </c>
      <c r="W645" s="266">
        <v>601343</v>
      </c>
      <c r="X645" s="266">
        <v>2086287</v>
      </c>
      <c r="Y645" s="266"/>
      <c r="Z645" s="266"/>
      <c r="AA645" s="271" t="s">
        <v>36</v>
      </c>
    </row>
    <row r="646" spans="1:27" s="85" customFormat="1">
      <c r="A646" s="367"/>
      <c r="B646" s="76"/>
      <c r="C646" s="439"/>
      <c r="D646" s="440"/>
      <c r="E646" s="440"/>
      <c r="F646" s="265"/>
      <c r="G646" s="84"/>
      <c r="H646" s="84"/>
      <c r="I646" s="265"/>
      <c r="J646" s="440"/>
      <c r="K646" s="440"/>
      <c r="L646" s="431"/>
      <c r="M646" s="431"/>
      <c r="N646" s="431"/>
      <c r="O646" s="431"/>
      <c r="P646" s="431"/>
      <c r="Q646" s="84">
        <v>1</v>
      </c>
      <c r="R646" s="115">
        <v>61700</v>
      </c>
      <c r="S646" s="115">
        <v>38300</v>
      </c>
      <c r="T646" s="265" t="s">
        <v>701</v>
      </c>
      <c r="U646" s="84"/>
      <c r="V646" s="84">
        <v>1</v>
      </c>
      <c r="W646" s="266">
        <v>601348</v>
      </c>
      <c r="X646" s="266">
        <v>2086155</v>
      </c>
      <c r="Y646" s="266"/>
      <c r="Z646" s="266"/>
      <c r="AA646" s="271" t="s">
        <v>36</v>
      </c>
    </row>
    <row r="647" spans="1:27" s="85" customFormat="1">
      <c r="A647" s="367"/>
      <c r="B647" s="76"/>
      <c r="C647" s="439"/>
      <c r="D647" s="440"/>
      <c r="E647" s="440"/>
      <c r="F647" s="265"/>
      <c r="G647" s="84"/>
      <c r="H647" s="84"/>
      <c r="I647" s="265"/>
      <c r="J647" s="440"/>
      <c r="K647" s="440"/>
      <c r="L647" s="431"/>
      <c r="M647" s="431"/>
      <c r="N647" s="431"/>
      <c r="O647" s="431"/>
      <c r="P647" s="431"/>
      <c r="Q647" s="84">
        <v>1</v>
      </c>
      <c r="R647" s="115">
        <v>61700</v>
      </c>
      <c r="S647" s="115">
        <v>38300</v>
      </c>
      <c r="T647" s="265" t="s">
        <v>701</v>
      </c>
      <c r="U647" s="84"/>
      <c r="V647" s="84">
        <v>1</v>
      </c>
      <c r="W647" s="266">
        <v>601297</v>
      </c>
      <c r="X647" s="266">
        <v>2086364</v>
      </c>
      <c r="Y647" s="266"/>
      <c r="Z647" s="266"/>
      <c r="AA647" s="271" t="s">
        <v>36</v>
      </c>
    </row>
    <row r="648" spans="1:27" s="85" customFormat="1">
      <c r="A648" s="367"/>
      <c r="B648" s="76"/>
      <c r="C648" s="439"/>
      <c r="D648" s="440"/>
      <c r="E648" s="440"/>
      <c r="F648" s="265"/>
      <c r="G648" s="84"/>
      <c r="H648" s="84"/>
      <c r="I648" s="265"/>
      <c r="J648" s="440"/>
      <c r="K648" s="440"/>
      <c r="L648" s="431"/>
      <c r="M648" s="431"/>
      <c r="N648" s="431"/>
      <c r="O648" s="431"/>
      <c r="P648" s="431"/>
      <c r="Q648" s="84">
        <v>1</v>
      </c>
      <c r="R648" s="115">
        <v>61700</v>
      </c>
      <c r="S648" s="115">
        <v>38300</v>
      </c>
      <c r="T648" s="265" t="s">
        <v>701</v>
      </c>
      <c r="U648" s="84"/>
      <c r="V648" s="84">
        <v>1</v>
      </c>
      <c r="W648" s="266">
        <v>601529</v>
      </c>
      <c r="X648" s="266">
        <v>2086288</v>
      </c>
      <c r="Y648" s="266"/>
      <c r="Z648" s="266"/>
      <c r="AA648" s="271" t="s">
        <v>36</v>
      </c>
    </row>
    <row r="649" spans="1:27" s="85" customFormat="1">
      <c r="A649" s="367"/>
      <c r="B649" s="76"/>
      <c r="C649" s="439"/>
      <c r="D649" s="440"/>
      <c r="E649" s="440"/>
      <c r="F649" s="265"/>
      <c r="G649" s="84"/>
      <c r="H649" s="84"/>
      <c r="I649" s="265"/>
      <c r="J649" s="440"/>
      <c r="K649" s="440"/>
      <c r="L649" s="431"/>
      <c r="M649" s="431"/>
      <c r="N649" s="431"/>
      <c r="O649" s="431"/>
      <c r="P649" s="431"/>
      <c r="Q649" s="84">
        <v>1</v>
      </c>
      <c r="R649" s="115">
        <v>61700</v>
      </c>
      <c r="S649" s="115">
        <v>38300</v>
      </c>
      <c r="T649" s="265" t="s">
        <v>701</v>
      </c>
      <c r="U649" s="84"/>
      <c r="V649" s="84">
        <v>1</v>
      </c>
      <c r="W649" s="266">
        <v>601684</v>
      </c>
      <c r="X649" s="266">
        <v>2086398</v>
      </c>
      <c r="Y649" s="266"/>
      <c r="Z649" s="266"/>
      <c r="AA649" s="271" t="s">
        <v>36</v>
      </c>
    </row>
    <row r="650" spans="1:27" s="85" customFormat="1">
      <c r="A650" s="367"/>
      <c r="B650" s="76"/>
      <c r="C650" s="439"/>
      <c r="D650" s="440"/>
      <c r="E650" s="440"/>
      <c r="F650" s="265"/>
      <c r="G650" s="84"/>
      <c r="H650" s="84"/>
      <c r="I650" s="265"/>
      <c r="J650" s="440"/>
      <c r="K650" s="440"/>
      <c r="L650" s="431"/>
      <c r="M650" s="431"/>
      <c r="N650" s="431"/>
      <c r="O650" s="431"/>
      <c r="P650" s="431"/>
      <c r="Q650" s="84">
        <v>1</v>
      </c>
      <c r="R650" s="115">
        <v>61700</v>
      </c>
      <c r="S650" s="115">
        <v>38300</v>
      </c>
      <c r="T650" s="265" t="s">
        <v>701</v>
      </c>
      <c r="U650" s="84"/>
      <c r="V650" s="84">
        <v>1</v>
      </c>
      <c r="W650" s="266">
        <v>601251</v>
      </c>
      <c r="X650" s="266">
        <v>2086440</v>
      </c>
      <c r="Y650" s="266"/>
      <c r="Z650" s="266"/>
      <c r="AA650" s="271" t="s">
        <v>36</v>
      </c>
    </row>
    <row r="651" spans="1:27" s="85" customFormat="1">
      <c r="A651" s="367"/>
      <c r="B651" s="76"/>
      <c r="C651" s="439"/>
      <c r="D651" s="440"/>
      <c r="E651" s="440"/>
      <c r="F651" s="265"/>
      <c r="G651" s="84"/>
      <c r="H651" s="84"/>
      <c r="I651" s="265"/>
      <c r="J651" s="440"/>
      <c r="K651" s="440"/>
      <c r="L651" s="431"/>
      <c r="M651" s="431"/>
      <c r="N651" s="431"/>
      <c r="O651" s="431"/>
      <c r="P651" s="431"/>
      <c r="Q651" s="84">
        <v>1</v>
      </c>
      <c r="R651" s="115">
        <v>61700</v>
      </c>
      <c r="S651" s="115">
        <v>38300</v>
      </c>
      <c r="T651" s="265" t="s">
        <v>701</v>
      </c>
      <c r="U651" s="84"/>
      <c r="V651" s="84">
        <v>1</v>
      </c>
      <c r="W651" s="266">
        <v>601385</v>
      </c>
      <c r="X651" s="266">
        <v>2086225</v>
      </c>
      <c r="Y651" s="266"/>
      <c r="Z651" s="266"/>
      <c r="AA651" s="271" t="s">
        <v>36</v>
      </c>
    </row>
    <row r="652" spans="1:27" s="85" customFormat="1">
      <c r="A652" s="367"/>
      <c r="B652" s="76"/>
      <c r="C652" s="439"/>
      <c r="D652" s="440"/>
      <c r="E652" s="440"/>
      <c r="F652" s="265"/>
      <c r="G652" s="84"/>
      <c r="H652" s="84"/>
      <c r="I652" s="265"/>
      <c r="J652" s="440"/>
      <c r="K652" s="440"/>
      <c r="L652" s="431"/>
      <c r="M652" s="431"/>
      <c r="N652" s="431"/>
      <c r="O652" s="431"/>
      <c r="P652" s="431"/>
      <c r="Q652" s="84">
        <v>1</v>
      </c>
      <c r="R652" s="115">
        <v>61700</v>
      </c>
      <c r="S652" s="115">
        <v>38300</v>
      </c>
      <c r="T652" s="265" t="s">
        <v>701</v>
      </c>
      <c r="U652" s="84"/>
      <c r="V652" s="84">
        <v>1</v>
      </c>
      <c r="W652" s="266">
        <v>601305</v>
      </c>
      <c r="X652" s="266">
        <v>2085968</v>
      </c>
      <c r="Y652" s="266"/>
      <c r="Z652" s="266"/>
      <c r="AA652" s="271" t="s">
        <v>36</v>
      </c>
    </row>
    <row r="653" spans="1:27" s="85" customFormat="1">
      <c r="A653" s="367"/>
      <c r="B653" s="76"/>
      <c r="C653" s="439"/>
      <c r="D653" s="440"/>
      <c r="E653" s="440"/>
      <c r="F653" s="265"/>
      <c r="G653" s="84"/>
      <c r="H653" s="84"/>
      <c r="I653" s="265"/>
      <c r="J653" s="440"/>
      <c r="K653" s="440"/>
      <c r="L653" s="431"/>
      <c r="M653" s="431"/>
      <c r="N653" s="431"/>
      <c r="O653" s="431"/>
      <c r="P653" s="431"/>
      <c r="Q653" s="84">
        <v>1</v>
      </c>
      <c r="R653" s="115">
        <v>61700</v>
      </c>
      <c r="S653" s="115">
        <v>38300</v>
      </c>
      <c r="T653" s="265" t="s">
        <v>701</v>
      </c>
      <c r="U653" s="84"/>
      <c r="V653" s="84">
        <v>1</v>
      </c>
      <c r="W653" s="266">
        <v>601140</v>
      </c>
      <c r="X653" s="266">
        <v>2086332</v>
      </c>
      <c r="Y653" s="266"/>
      <c r="Z653" s="266"/>
      <c r="AA653" s="271" t="s">
        <v>36</v>
      </c>
    </row>
    <row r="654" spans="1:27" s="85" customFormat="1">
      <c r="A654" s="367"/>
      <c r="B654" s="76"/>
      <c r="C654" s="439"/>
      <c r="D654" s="440"/>
      <c r="E654" s="440" t="s">
        <v>702</v>
      </c>
      <c r="F654" s="265"/>
      <c r="G654" s="84">
        <v>5</v>
      </c>
      <c r="H654" s="84">
        <v>61700</v>
      </c>
      <c r="I654" s="265"/>
      <c r="J654" s="440"/>
      <c r="K654" s="440"/>
      <c r="L654" s="431"/>
      <c r="M654" s="431"/>
      <c r="N654" s="431"/>
      <c r="O654" s="431"/>
      <c r="P654" s="431"/>
      <c r="Q654" s="84">
        <v>1</v>
      </c>
      <c r="R654" s="115">
        <v>61700</v>
      </c>
      <c r="S654" s="115">
        <v>38300</v>
      </c>
      <c r="T654" s="265" t="s">
        <v>703</v>
      </c>
      <c r="U654" s="84"/>
      <c r="V654" s="84">
        <v>1</v>
      </c>
      <c r="W654" s="266">
        <v>606797</v>
      </c>
      <c r="X654" s="266">
        <v>2073419</v>
      </c>
      <c r="Y654" s="266"/>
      <c r="Z654" s="266"/>
      <c r="AA654" s="271" t="s">
        <v>36</v>
      </c>
    </row>
    <row r="655" spans="1:27" s="85" customFormat="1">
      <c r="A655" s="367"/>
      <c r="B655" s="76"/>
      <c r="C655" s="439"/>
      <c r="D655" s="440"/>
      <c r="E655" s="440"/>
      <c r="F655" s="265"/>
      <c r="G655" s="84"/>
      <c r="H655" s="84"/>
      <c r="I655" s="265"/>
      <c r="J655" s="440"/>
      <c r="K655" s="440"/>
      <c r="L655" s="431"/>
      <c r="M655" s="431"/>
      <c r="N655" s="431"/>
      <c r="O655" s="431"/>
      <c r="P655" s="431"/>
      <c r="Q655" s="84">
        <v>1</v>
      </c>
      <c r="R655" s="115">
        <v>61700</v>
      </c>
      <c r="S655" s="115">
        <v>38300</v>
      </c>
      <c r="T655" s="265" t="s">
        <v>703</v>
      </c>
      <c r="U655" s="84"/>
      <c r="V655" s="84">
        <v>1</v>
      </c>
      <c r="W655" s="266">
        <v>605690</v>
      </c>
      <c r="X655" s="266">
        <v>2073010</v>
      </c>
      <c r="Y655" s="266"/>
      <c r="Z655" s="266"/>
      <c r="AA655" s="271" t="s">
        <v>36</v>
      </c>
    </row>
    <row r="656" spans="1:27" s="85" customFormat="1">
      <c r="A656" s="367"/>
      <c r="B656" s="76"/>
      <c r="C656" s="439"/>
      <c r="D656" s="440"/>
      <c r="E656" s="440"/>
      <c r="F656" s="265"/>
      <c r="G656" s="84"/>
      <c r="H656" s="84"/>
      <c r="I656" s="265"/>
      <c r="J656" s="440"/>
      <c r="K656" s="440"/>
      <c r="L656" s="431"/>
      <c r="M656" s="431"/>
      <c r="N656" s="431"/>
      <c r="O656" s="431"/>
      <c r="P656" s="431"/>
      <c r="Q656" s="84">
        <v>1</v>
      </c>
      <c r="R656" s="115">
        <v>61700</v>
      </c>
      <c r="S656" s="115">
        <v>38300</v>
      </c>
      <c r="T656" s="265" t="s">
        <v>704</v>
      </c>
      <c r="U656" s="84"/>
      <c r="V656" s="84">
        <v>1</v>
      </c>
      <c r="W656" s="266">
        <v>606677</v>
      </c>
      <c r="X656" s="266">
        <v>2073223</v>
      </c>
      <c r="Y656" s="266"/>
      <c r="Z656" s="266"/>
      <c r="AA656" s="271" t="s">
        <v>36</v>
      </c>
    </row>
    <row r="657" spans="1:27" s="85" customFormat="1">
      <c r="A657" s="367"/>
      <c r="B657" s="76"/>
      <c r="C657" s="439"/>
      <c r="D657" s="440"/>
      <c r="E657" s="440"/>
      <c r="F657" s="265"/>
      <c r="G657" s="84"/>
      <c r="H657" s="84"/>
      <c r="I657" s="265"/>
      <c r="J657" s="440"/>
      <c r="K657" s="440"/>
      <c r="L657" s="431"/>
      <c r="M657" s="431"/>
      <c r="N657" s="431"/>
      <c r="O657" s="431"/>
      <c r="P657" s="431"/>
      <c r="Q657" s="84">
        <v>1</v>
      </c>
      <c r="R657" s="115">
        <v>61700</v>
      </c>
      <c r="S657" s="115">
        <v>38300</v>
      </c>
      <c r="T657" s="265" t="s">
        <v>704</v>
      </c>
      <c r="U657" s="84"/>
      <c r="V657" s="84">
        <v>1</v>
      </c>
      <c r="W657" s="266">
        <v>606653</v>
      </c>
      <c r="X657" s="266">
        <v>2071866</v>
      </c>
      <c r="Y657" s="266"/>
      <c r="Z657" s="266"/>
      <c r="AA657" s="271" t="s">
        <v>36</v>
      </c>
    </row>
    <row r="658" spans="1:27" s="85" customFormat="1">
      <c r="A658" s="367"/>
      <c r="B658" s="76"/>
      <c r="C658" s="439"/>
      <c r="D658" s="440"/>
      <c r="E658" s="440"/>
      <c r="F658" s="265"/>
      <c r="G658" s="84"/>
      <c r="H658" s="84"/>
      <c r="I658" s="265"/>
      <c r="J658" s="440"/>
      <c r="K658" s="440"/>
      <c r="L658" s="431"/>
      <c r="M658" s="431"/>
      <c r="N658" s="431"/>
      <c r="O658" s="431"/>
      <c r="P658" s="431"/>
      <c r="Q658" s="84">
        <v>1</v>
      </c>
      <c r="R658" s="115">
        <v>61700</v>
      </c>
      <c r="S658" s="115">
        <v>38300</v>
      </c>
      <c r="T658" s="265" t="s">
        <v>704</v>
      </c>
      <c r="U658" s="84"/>
      <c r="V658" s="84">
        <v>1</v>
      </c>
      <c r="W658" s="266">
        <v>606806</v>
      </c>
      <c r="X658" s="266">
        <v>2071966</v>
      </c>
      <c r="Y658" s="266"/>
      <c r="Z658" s="266"/>
      <c r="AA658" s="271" t="s">
        <v>36</v>
      </c>
    </row>
    <row r="659" spans="1:27" s="85" customFormat="1">
      <c r="A659" s="367"/>
      <c r="B659" s="76"/>
      <c r="C659" s="439"/>
      <c r="D659" s="440" t="s">
        <v>705</v>
      </c>
      <c r="E659" s="440" t="s">
        <v>706</v>
      </c>
      <c r="F659" s="265"/>
      <c r="G659" s="84">
        <v>3</v>
      </c>
      <c r="H659" s="84">
        <v>61700</v>
      </c>
      <c r="I659" s="265"/>
      <c r="J659" s="440"/>
      <c r="K659" s="440"/>
      <c r="L659" s="431"/>
      <c r="M659" s="431"/>
      <c r="N659" s="431"/>
      <c r="O659" s="431"/>
      <c r="P659" s="431"/>
      <c r="Q659" s="84">
        <v>1</v>
      </c>
      <c r="R659" s="115">
        <v>61700</v>
      </c>
      <c r="S659" s="115">
        <v>38300</v>
      </c>
      <c r="T659" s="265" t="s">
        <v>707</v>
      </c>
      <c r="U659" s="84"/>
      <c r="V659" s="84">
        <v>1</v>
      </c>
      <c r="W659" s="86">
        <v>533546</v>
      </c>
      <c r="X659" s="86">
        <v>1955596</v>
      </c>
      <c r="Y659" s="86"/>
      <c r="Z659" s="86"/>
      <c r="AA659" s="271" t="s">
        <v>36</v>
      </c>
    </row>
    <row r="660" spans="1:27" s="85" customFormat="1">
      <c r="A660" s="367"/>
      <c r="B660" s="76"/>
      <c r="C660" s="439"/>
      <c r="D660" s="440"/>
      <c r="E660" s="440"/>
      <c r="F660" s="265"/>
      <c r="G660" s="84"/>
      <c r="H660" s="84"/>
      <c r="I660" s="265"/>
      <c r="J660" s="440"/>
      <c r="K660" s="440"/>
      <c r="L660" s="431"/>
      <c r="M660" s="431"/>
      <c r="N660" s="431"/>
      <c r="O660" s="431"/>
      <c r="P660" s="431"/>
      <c r="Q660" s="84">
        <v>1</v>
      </c>
      <c r="R660" s="115">
        <v>61700</v>
      </c>
      <c r="S660" s="115">
        <v>38300</v>
      </c>
      <c r="T660" s="265" t="s">
        <v>708</v>
      </c>
      <c r="U660" s="84"/>
      <c r="V660" s="84">
        <v>1</v>
      </c>
      <c r="W660" s="86">
        <v>532377</v>
      </c>
      <c r="X660" s="86">
        <v>1954315</v>
      </c>
      <c r="Y660" s="86"/>
      <c r="Z660" s="86"/>
      <c r="AA660" s="271" t="s">
        <v>36</v>
      </c>
    </row>
    <row r="661" spans="1:27" s="85" customFormat="1">
      <c r="A661" s="367"/>
      <c r="B661" s="76"/>
      <c r="C661" s="439"/>
      <c r="D661" s="440"/>
      <c r="E661" s="440"/>
      <c r="F661" s="265"/>
      <c r="G661" s="84"/>
      <c r="H661" s="84"/>
      <c r="I661" s="265"/>
      <c r="J661" s="440"/>
      <c r="K661" s="440"/>
      <c r="L661" s="431"/>
      <c r="M661" s="431"/>
      <c r="N661" s="431"/>
      <c r="O661" s="431"/>
      <c r="P661" s="431"/>
      <c r="Q661" s="84">
        <v>1</v>
      </c>
      <c r="R661" s="115">
        <v>61700</v>
      </c>
      <c r="S661" s="115">
        <v>38300</v>
      </c>
      <c r="T661" s="265" t="s">
        <v>708</v>
      </c>
      <c r="U661" s="84"/>
      <c r="V661" s="84">
        <v>1</v>
      </c>
      <c r="W661" s="86">
        <v>532438</v>
      </c>
      <c r="X661" s="86">
        <v>1954504</v>
      </c>
      <c r="Y661" s="86"/>
      <c r="Z661" s="86"/>
      <c r="AA661" s="271" t="s">
        <v>36</v>
      </c>
    </row>
    <row r="662" spans="1:27" s="85" customFormat="1">
      <c r="A662" s="367"/>
      <c r="B662" s="76"/>
      <c r="C662" s="439"/>
      <c r="D662" s="440" t="s">
        <v>709</v>
      </c>
      <c r="E662" s="440" t="s">
        <v>710</v>
      </c>
      <c r="F662" s="265"/>
      <c r="G662" s="84">
        <v>24</v>
      </c>
      <c r="H662" s="84">
        <v>61700</v>
      </c>
      <c r="I662" s="265"/>
      <c r="J662" s="440"/>
      <c r="K662" s="440"/>
      <c r="L662" s="431"/>
      <c r="M662" s="431"/>
      <c r="N662" s="431"/>
      <c r="O662" s="431"/>
      <c r="P662" s="431"/>
      <c r="Q662" s="84">
        <v>1</v>
      </c>
      <c r="R662" s="115">
        <v>61700</v>
      </c>
      <c r="S662" s="115">
        <v>38300</v>
      </c>
      <c r="T662" s="265" t="s">
        <v>711</v>
      </c>
      <c r="U662" s="84"/>
      <c r="V662" s="84">
        <v>1</v>
      </c>
      <c r="W662" s="200">
        <v>567815</v>
      </c>
      <c r="X662" s="200">
        <v>2127589</v>
      </c>
      <c r="Y662" s="266"/>
      <c r="Z662" s="271" t="s">
        <v>36</v>
      </c>
      <c r="AA662" s="271"/>
    </row>
    <row r="663" spans="1:27" s="85" customFormat="1">
      <c r="A663" s="367"/>
      <c r="B663" s="76"/>
      <c r="C663" s="439"/>
      <c r="D663" s="440"/>
      <c r="E663" s="440"/>
      <c r="F663" s="265"/>
      <c r="G663" s="84"/>
      <c r="H663" s="84"/>
      <c r="I663" s="265"/>
      <c r="J663" s="440"/>
      <c r="K663" s="440"/>
      <c r="L663" s="431"/>
      <c r="M663" s="431"/>
      <c r="N663" s="431"/>
      <c r="O663" s="431"/>
      <c r="P663" s="431"/>
      <c r="Q663" s="84">
        <v>1</v>
      </c>
      <c r="R663" s="115">
        <v>61700</v>
      </c>
      <c r="S663" s="115">
        <v>38300</v>
      </c>
      <c r="T663" s="265" t="s">
        <v>711</v>
      </c>
      <c r="U663" s="84"/>
      <c r="V663" s="84">
        <v>1</v>
      </c>
      <c r="W663" s="200">
        <v>567964</v>
      </c>
      <c r="X663" s="200">
        <v>2127608</v>
      </c>
      <c r="Y663" s="266"/>
      <c r="Z663" s="271" t="s">
        <v>36</v>
      </c>
      <c r="AA663" s="271"/>
    </row>
    <row r="664" spans="1:27" s="85" customFormat="1">
      <c r="A664" s="367"/>
      <c r="B664" s="76"/>
      <c r="C664" s="439"/>
      <c r="D664" s="440"/>
      <c r="E664" s="440"/>
      <c r="F664" s="265"/>
      <c r="G664" s="84"/>
      <c r="H664" s="84"/>
      <c r="I664" s="265"/>
      <c r="J664" s="440"/>
      <c r="K664" s="440"/>
      <c r="L664" s="431"/>
      <c r="M664" s="431"/>
      <c r="N664" s="431"/>
      <c r="O664" s="431"/>
      <c r="P664" s="431"/>
      <c r="Q664" s="84">
        <v>1</v>
      </c>
      <c r="R664" s="115">
        <v>61700</v>
      </c>
      <c r="S664" s="115">
        <v>38300</v>
      </c>
      <c r="T664" s="265" t="s">
        <v>711</v>
      </c>
      <c r="U664" s="84"/>
      <c r="V664" s="84">
        <v>1</v>
      </c>
      <c r="W664" s="200">
        <v>568118</v>
      </c>
      <c r="X664" s="200">
        <v>2127648</v>
      </c>
      <c r="Y664" s="266"/>
      <c r="Z664" s="271" t="s">
        <v>36</v>
      </c>
      <c r="AA664" s="271"/>
    </row>
    <row r="665" spans="1:27" s="85" customFormat="1">
      <c r="A665" s="367"/>
      <c r="B665" s="76"/>
      <c r="C665" s="439"/>
      <c r="D665" s="440"/>
      <c r="E665" s="440"/>
      <c r="F665" s="265"/>
      <c r="G665" s="84"/>
      <c r="H665" s="84"/>
      <c r="I665" s="265"/>
      <c r="J665" s="440"/>
      <c r="K665" s="440"/>
      <c r="L665" s="431"/>
      <c r="M665" s="431"/>
      <c r="N665" s="431"/>
      <c r="O665" s="431"/>
      <c r="P665" s="431"/>
      <c r="Q665" s="84">
        <v>1</v>
      </c>
      <c r="R665" s="115">
        <v>61700</v>
      </c>
      <c r="S665" s="115">
        <v>38300</v>
      </c>
      <c r="T665" s="265" t="s">
        <v>711</v>
      </c>
      <c r="U665" s="84"/>
      <c r="V665" s="84">
        <v>1</v>
      </c>
      <c r="W665" s="200">
        <v>568425</v>
      </c>
      <c r="X665" s="200">
        <v>2128043</v>
      </c>
      <c r="Y665" s="266"/>
      <c r="Z665" s="266"/>
      <c r="AA665" s="271" t="s">
        <v>36</v>
      </c>
    </row>
    <row r="666" spans="1:27" s="85" customFormat="1">
      <c r="A666" s="367"/>
      <c r="B666" s="76"/>
      <c r="C666" s="439"/>
      <c r="D666" s="440"/>
      <c r="E666" s="440"/>
      <c r="F666" s="265"/>
      <c r="G666" s="84"/>
      <c r="H666" s="84"/>
      <c r="I666" s="265"/>
      <c r="J666" s="440"/>
      <c r="K666" s="440"/>
      <c r="L666" s="431"/>
      <c r="M666" s="431"/>
      <c r="N666" s="431"/>
      <c r="O666" s="431"/>
      <c r="P666" s="431"/>
      <c r="Q666" s="84">
        <v>1</v>
      </c>
      <c r="R666" s="115">
        <v>61700</v>
      </c>
      <c r="S666" s="115">
        <v>38300</v>
      </c>
      <c r="T666" s="265" t="s">
        <v>711</v>
      </c>
      <c r="U666" s="84"/>
      <c r="V666" s="84">
        <v>1</v>
      </c>
      <c r="W666" s="200">
        <v>568311</v>
      </c>
      <c r="X666" s="200">
        <v>2128101</v>
      </c>
      <c r="Y666" s="266"/>
      <c r="Z666" s="266"/>
      <c r="AA666" s="271" t="s">
        <v>36</v>
      </c>
    </row>
    <row r="667" spans="1:27" s="85" customFormat="1">
      <c r="A667" s="367"/>
      <c r="B667" s="76"/>
      <c r="C667" s="439"/>
      <c r="D667" s="440"/>
      <c r="E667" s="440"/>
      <c r="F667" s="265"/>
      <c r="G667" s="84"/>
      <c r="H667" s="84"/>
      <c r="I667" s="265"/>
      <c r="J667" s="440"/>
      <c r="K667" s="440"/>
      <c r="L667" s="431"/>
      <c r="M667" s="431"/>
      <c r="N667" s="431"/>
      <c r="O667" s="431"/>
      <c r="P667" s="431"/>
      <c r="Q667" s="84">
        <v>1</v>
      </c>
      <c r="R667" s="115">
        <v>61700</v>
      </c>
      <c r="S667" s="115">
        <v>38300</v>
      </c>
      <c r="T667" s="265" t="s">
        <v>711</v>
      </c>
      <c r="U667" s="84"/>
      <c r="V667" s="84">
        <v>1</v>
      </c>
      <c r="W667" s="200">
        <v>568040</v>
      </c>
      <c r="X667" s="200">
        <v>2127573</v>
      </c>
      <c r="Y667" s="266"/>
      <c r="Z667" s="271" t="s">
        <v>36</v>
      </c>
      <c r="AA667" s="271"/>
    </row>
    <row r="668" spans="1:27" s="85" customFormat="1">
      <c r="A668" s="367"/>
      <c r="B668" s="76"/>
      <c r="C668" s="439"/>
      <c r="D668" s="440"/>
      <c r="E668" s="440"/>
      <c r="F668" s="265"/>
      <c r="G668" s="84"/>
      <c r="H668" s="84"/>
      <c r="I668" s="265"/>
      <c r="J668" s="440"/>
      <c r="K668" s="440"/>
      <c r="L668" s="431"/>
      <c r="M668" s="431"/>
      <c r="N668" s="431"/>
      <c r="O668" s="431"/>
      <c r="P668" s="431"/>
      <c r="Q668" s="84">
        <v>1</v>
      </c>
      <c r="R668" s="115">
        <v>61700</v>
      </c>
      <c r="S668" s="115">
        <v>38300</v>
      </c>
      <c r="T668" s="265" t="s">
        <v>712</v>
      </c>
      <c r="U668" s="84"/>
      <c r="V668" s="84">
        <v>1</v>
      </c>
      <c r="W668" s="200">
        <v>569779</v>
      </c>
      <c r="X668" s="200">
        <v>2122841</v>
      </c>
      <c r="Y668" s="266"/>
      <c r="Z668" s="266"/>
      <c r="AA668" s="271" t="s">
        <v>36</v>
      </c>
    </row>
    <row r="669" spans="1:27" s="85" customFormat="1">
      <c r="A669" s="367"/>
      <c r="B669" s="76"/>
      <c r="C669" s="439"/>
      <c r="D669" s="440"/>
      <c r="E669" s="440"/>
      <c r="F669" s="265"/>
      <c r="G669" s="84"/>
      <c r="H669" s="84"/>
      <c r="I669" s="265"/>
      <c r="J669" s="440"/>
      <c r="K669" s="440"/>
      <c r="L669" s="431"/>
      <c r="M669" s="431"/>
      <c r="N669" s="431"/>
      <c r="O669" s="431"/>
      <c r="P669" s="431"/>
      <c r="Q669" s="84">
        <v>1</v>
      </c>
      <c r="R669" s="115">
        <v>61700</v>
      </c>
      <c r="S669" s="115">
        <v>38300</v>
      </c>
      <c r="T669" s="265" t="s">
        <v>712</v>
      </c>
      <c r="U669" s="84"/>
      <c r="V669" s="84">
        <v>1</v>
      </c>
      <c r="W669" s="200">
        <v>569711</v>
      </c>
      <c r="X669" s="200">
        <v>2123121</v>
      </c>
      <c r="Y669" s="266"/>
      <c r="Z669" s="266"/>
      <c r="AA669" s="271" t="s">
        <v>36</v>
      </c>
    </row>
    <row r="670" spans="1:27" s="85" customFormat="1">
      <c r="A670" s="367"/>
      <c r="B670" s="76"/>
      <c r="C670" s="439"/>
      <c r="D670" s="440"/>
      <c r="E670" s="440"/>
      <c r="F670" s="265"/>
      <c r="G670" s="84"/>
      <c r="H670" s="84"/>
      <c r="I670" s="265"/>
      <c r="J670" s="440"/>
      <c r="K670" s="440"/>
      <c r="L670" s="431"/>
      <c r="M670" s="431"/>
      <c r="N670" s="431"/>
      <c r="O670" s="431"/>
      <c r="P670" s="431"/>
      <c r="Q670" s="84">
        <v>1</v>
      </c>
      <c r="R670" s="115">
        <v>61700</v>
      </c>
      <c r="S670" s="115">
        <v>38300</v>
      </c>
      <c r="T670" s="265" t="s">
        <v>712</v>
      </c>
      <c r="U670" s="84"/>
      <c r="V670" s="84">
        <v>1</v>
      </c>
      <c r="W670" s="200">
        <v>570115</v>
      </c>
      <c r="X670" s="200">
        <v>2123145</v>
      </c>
      <c r="Y670" s="266"/>
      <c r="Z670" s="266"/>
      <c r="AA670" s="271" t="s">
        <v>36</v>
      </c>
    </row>
    <row r="671" spans="1:27" s="85" customFormat="1">
      <c r="A671" s="367"/>
      <c r="B671" s="76"/>
      <c r="C671" s="439"/>
      <c r="D671" s="440"/>
      <c r="E671" s="440"/>
      <c r="F671" s="265"/>
      <c r="G671" s="84"/>
      <c r="H671" s="84"/>
      <c r="I671" s="265"/>
      <c r="J671" s="440"/>
      <c r="K671" s="440"/>
      <c r="L671" s="431"/>
      <c r="M671" s="431"/>
      <c r="N671" s="431"/>
      <c r="O671" s="431"/>
      <c r="P671" s="431"/>
      <c r="Q671" s="84">
        <v>1</v>
      </c>
      <c r="R671" s="115">
        <v>61700</v>
      </c>
      <c r="S671" s="115">
        <v>38300</v>
      </c>
      <c r="T671" s="265" t="s">
        <v>713</v>
      </c>
      <c r="U671" s="84"/>
      <c r="V671" s="84">
        <v>1</v>
      </c>
      <c r="W671" s="200">
        <v>567544</v>
      </c>
      <c r="X671" s="200">
        <v>2126509</v>
      </c>
      <c r="Y671" s="266"/>
      <c r="Z671" s="266"/>
      <c r="AA671" s="271" t="s">
        <v>36</v>
      </c>
    </row>
    <row r="672" spans="1:27" s="85" customFormat="1">
      <c r="A672" s="367"/>
      <c r="B672" s="76"/>
      <c r="C672" s="439"/>
      <c r="D672" s="440"/>
      <c r="E672" s="440"/>
      <c r="F672" s="265"/>
      <c r="G672" s="84"/>
      <c r="H672" s="84"/>
      <c r="I672" s="265"/>
      <c r="J672" s="440"/>
      <c r="K672" s="440"/>
      <c r="L672" s="431"/>
      <c r="M672" s="431"/>
      <c r="N672" s="431"/>
      <c r="O672" s="431"/>
      <c r="P672" s="431"/>
      <c r="Q672" s="84">
        <v>1</v>
      </c>
      <c r="R672" s="115">
        <v>61700</v>
      </c>
      <c r="S672" s="115">
        <v>38300</v>
      </c>
      <c r="T672" s="265" t="s">
        <v>713</v>
      </c>
      <c r="U672" s="84"/>
      <c r="V672" s="84">
        <v>1</v>
      </c>
      <c r="W672" s="200">
        <v>567495</v>
      </c>
      <c r="X672" s="200">
        <v>2126563</v>
      </c>
      <c r="Y672" s="266"/>
      <c r="Z672" s="266"/>
      <c r="AA672" s="271" t="s">
        <v>36</v>
      </c>
    </row>
    <row r="673" spans="1:27" s="85" customFormat="1">
      <c r="A673" s="367"/>
      <c r="B673" s="76"/>
      <c r="C673" s="439"/>
      <c r="D673" s="440"/>
      <c r="E673" s="440"/>
      <c r="F673" s="265"/>
      <c r="G673" s="84"/>
      <c r="H673" s="84"/>
      <c r="I673" s="265"/>
      <c r="J673" s="440"/>
      <c r="K673" s="440"/>
      <c r="L673" s="431"/>
      <c r="M673" s="431"/>
      <c r="N673" s="431"/>
      <c r="O673" s="431"/>
      <c r="P673" s="431"/>
      <c r="Q673" s="84">
        <v>1</v>
      </c>
      <c r="R673" s="115">
        <v>61700</v>
      </c>
      <c r="S673" s="115">
        <v>38300</v>
      </c>
      <c r="T673" s="265" t="s">
        <v>713</v>
      </c>
      <c r="U673" s="84"/>
      <c r="V673" s="84">
        <v>1</v>
      </c>
      <c r="W673" s="200">
        <v>567678</v>
      </c>
      <c r="X673" s="200">
        <v>2126409</v>
      </c>
      <c r="Y673" s="266"/>
      <c r="Z673" s="266"/>
      <c r="AA673" s="271" t="s">
        <v>36</v>
      </c>
    </row>
    <row r="674" spans="1:27" s="85" customFormat="1">
      <c r="A674" s="367"/>
      <c r="B674" s="76"/>
      <c r="C674" s="439"/>
      <c r="D674" s="440"/>
      <c r="E674" s="440"/>
      <c r="F674" s="265"/>
      <c r="G674" s="84"/>
      <c r="H674" s="84"/>
      <c r="I674" s="265"/>
      <c r="J674" s="440"/>
      <c r="K674" s="440"/>
      <c r="L674" s="431"/>
      <c r="M674" s="431"/>
      <c r="N674" s="431"/>
      <c r="O674" s="431"/>
      <c r="P674" s="431"/>
      <c r="Q674" s="84">
        <v>1</v>
      </c>
      <c r="R674" s="115">
        <v>61700</v>
      </c>
      <c r="S674" s="115">
        <v>38300</v>
      </c>
      <c r="T674" s="265" t="s">
        <v>713</v>
      </c>
      <c r="U674" s="84"/>
      <c r="V674" s="84">
        <v>1</v>
      </c>
      <c r="W674" s="200">
        <v>567722</v>
      </c>
      <c r="X674" s="200">
        <v>2126358</v>
      </c>
      <c r="Y674" s="266"/>
      <c r="Z674" s="271" t="s">
        <v>36</v>
      </c>
      <c r="AA674" s="266"/>
    </row>
    <row r="675" spans="1:27" s="85" customFormat="1">
      <c r="A675" s="367"/>
      <c r="B675" s="76"/>
      <c r="C675" s="439"/>
      <c r="D675" s="440"/>
      <c r="E675" s="440"/>
      <c r="F675" s="265"/>
      <c r="G675" s="84"/>
      <c r="H675" s="84"/>
      <c r="I675" s="265"/>
      <c r="J675" s="440"/>
      <c r="K675" s="440"/>
      <c r="L675" s="431"/>
      <c r="M675" s="431"/>
      <c r="N675" s="431"/>
      <c r="O675" s="431"/>
      <c r="P675" s="431"/>
      <c r="Q675" s="84">
        <v>1</v>
      </c>
      <c r="R675" s="115">
        <v>61700</v>
      </c>
      <c r="S675" s="115">
        <v>38300</v>
      </c>
      <c r="T675" s="265" t="s">
        <v>713</v>
      </c>
      <c r="U675" s="84"/>
      <c r="V675" s="84">
        <v>1</v>
      </c>
      <c r="W675" s="200">
        <v>567687</v>
      </c>
      <c r="X675" s="200">
        <v>2126183</v>
      </c>
      <c r="Y675" s="266"/>
      <c r="Z675" s="271" t="s">
        <v>36</v>
      </c>
      <c r="AA675" s="266"/>
    </row>
    <row r="676" spans="1:27" s="85" customFormat="1">
      <c r="A676" s="367"/>
      <c r="B676" s="76"/>
      <c r="C676" s="439"/>
      <c r="D676" s="440"/>
      <c r="E676" s="440"/>
      <c r="F676" s="265"/>
      <c r="G676" s="84"/>
      <c r="H676" s="84"/>
      <c r="I676" s="265"/>
      <c r="J676" s="440"/>
      <c r="K676" s="440"/>
      <c r="L676" s="431"/>
      <c r="M676" s="431"/>
      <c r="N676" s="431"/>
      <c r="O676" s="431"/>
      <c r="P676" s="431"/>
      <c r="Q676" s="84">
        <v>1</v>
      </c>
      <c r="R676" s="115">
        <v>61700</v>
      </c>
      <c r="S676" s="115">
        <v>38300</v>
      </c>
      <c r="T676" s="265" t="s">
        <v>713</v>
      </c>
      <c r="U676" s="84"/>
      <c r="V676" s="84">
        <v>1</v>
      </c>
      <c r="W676" s="200">
        <v>567618</v>
      </c>
      <c r="X676" s="200">
        <v>2126166</v>
      </c>
      <c r="Y676" s="266"/>
      <c r="Z676" s="271" t="s">
        <v>36</v>
      </c>
      <c r="AA676" s="266"/>
    </row>
    <row r="677" spans="1:27" s="85" customFormat="1">
      <c r="A677" s="367"/>
      <c r="B677" s="76"/>
      <c r="C677" s="439"/>
      <c r="D677" s="440"/>
      <c r="E677" s="440"/>
      <c r="F677" s="265"/>
      <c r="G677" s="84"/>
      <c r="H677" s="84"/>
      <c r="I677" s="265"/>
      <c r="J677" s="440"/>
      <c r="K677" s="440"/>
      <c r="L677" s="431"/>
      <c r="M677" s="431"/>
      <c r="N677" s="431"/>
      <c r="O677" s="431"/>
      <c r="P677" s="431"/>
      <c r="Q677" s="84">
        <v>1</v>
      </c>
      <c r="R677" s="115">
        <v>61700</v>
      </c>
      <c r="S677" s="115">
        <v>38300</v>
      </c>
      <c r="T677" s="265" t="s">
        <v>713</v>
      </c>
      <c r="U677" s="84"/>
      <c r="V677" s="84">
        <v>1</v>
      </c>
      <c r="W677" s="200">
        <v>567512</v>
      </c>
      <c r="X677" s="200">
        <v>2126152</v>
      </c>
      <c r="Y677" s="266"/>
      <c r="Z677" s="266"/>
      <c r="AA677" s="271" t="s">
        <v>36</v>
      </c>
    </row>
    <row r="678" spans="1:27" s="85" customFormat="1">
      <c r="A678" s="367"/>
      <c r="B678" s="76"/>
      <c r="C678" s="439"/>
      <c r="D678" s="440"/>
      <c r="E678" s="440"/>
      <c r="F678" s="265"/>
      <c r="G678" s="84"/>
      <c r="H678" s="84"/>
      <c r="I678" s="265"/>
      <c r="J678" s="440"/>
      <c r="K678" s="440"/>
      <c r="L678" s="431"/>
      <c r="M678" s="431"/>
      <c r="N678" s="431"/>
      <c r="O678" s="431"/>
      <c r="P678" s="431"/>
      <c r="Q678" s="84">
        <v>1</v>
      </c>
      <c r="R678" s="115">
        <v>61700</v>
      </c>
      <c r="S678" s="115">
        <v>38300</v>
      </c>
      <c r="T678" s="265" t="s">
        <v>714</v>
      </c>
      <c r="U678" s="84"/>
      <c r="V678" s="84">
        <v>1</v>
      </c>
      <c r="W678" s="200">
        <v>570880</v>
      </c>
      <c r="X678" s="200">
        <v>2124093</v>
      </c>
      <c r="Y678" s="266"/>
      <c r="Z678" s="266"/>
      <c r="AA678" s="271" t="s">
        <v>36</v>
      </c>
    </row>
    <row r="679" spans="1:27" s="85" customFormat="1">
      <c r="A679" s="367"/>
      <c r="B679" s="76"/>
      <c r="C679" s="439"/>
      <c r="D679" s="440"/>
      <c r="E679" s="440"/>
      <c r="F679" s="265"/>
      <c r="G679" s="84"/>
      <c r="H679" s="84"/>
      <c r="I679" s="265"/>
      <c r="J679" s="440"/>
      <c r="K679" s="440"/>
      <c r="L679" s="431"/>
      <c r="M679" s="431"/>
      <c r="N679" s="431"/>
      <c r="O679" s="431"/>
      <c r="P679" s="431"/>
      <c r="Q679" s="84">
        <v>1</v>
      </c>
      <c r="R679" s="115">
        <v>61700</v>
      </c>
      <c r="S679" s="115">
        <v>38300</v>
      </c>
      <c r="T679" s="265" t="s">
        <v>714</v>
      </c>
      <c r="U679" s="84"/>
      <c r="V679" s="84">
        <v>1</v>
      </c>
      <c r="W679" s="200">
        <v>570850</v>
      </c>
      <c r="X679" s="200">
        <v>2124176</v>
      </c>
      <c r="Y679" s="266"/>
      <c r="Z679" s="271" t="s">
        <v>36</v>
      </c>
      <c r="AA679" s="271"/>
    </row>
    <row r="680" spans="1:27" s="85" customFormat="1">
      <c r="A680" s="367"/>
      <c r="B680" s="76"/>
      <c r="C680" s="439"/>
      <c r="D680" s="440"/>
      <c r="E680" s="440"/>
      <c r="F680" s="265"/>
      <c r="G680" s="84"/>
      <c r="H680" s="84"/>
      <c r="I680" s="265"/>
      <c r="J680" s="440"/>
      <c r="K680" s="440"/>
      <c r="L680" s="431"/>
      <c r="M680" s="431"/>
      <c r="N680" s="431"/>
      <c r="O680" s="431"/>
      <c r="P680" s="431"/>
      <c r="Q680" s="84">
        <v>1</v>
      </c>
      <c r="R680" s="115">
        <v>61700</v>
      </c>
      <c r="S680" s="115">
        <v>38300</v>
      </c>
      <c r="T680" s="265" t="s">
        <v>714</v>
      </c>
      <c r="U680" s="84"/>
      <c r="V680" s="84">
        <v>1</v>
      </c>
      <c r="W680" s="200">
        <v>570704</v>
      </c>
      <c r="X680" s="200">
        <v>2124111</v>
      </c>
      <c r="Y680" s="266"/>
      <c r="Z680" s="266"/>
      <c r="AA680" s="271" t="s">
        <v>36</v>
      </c>
    </row>
    <row r="681" spans="1:27" s="85" customFormat="1">
      <c r="A681" s="367"/>
      <c r="B681" s="76"/>
      <c r="C681" s="439"/>
      <c r="D681" s="440"/>
      <c r="E681" s="440"/>
      <c r="F681" s="265"/>
      <c r="G681" s="84"/>
      <c r="H681" s="84"/>
      <c r="I681" s="265"/>
      <c r="J681" s="440"/>
      <c r="K681" s="440"/>
      <c r="L681" s="431"/>
      <c r="M681" s="431"/>
      <c r="N681" s="431"/>
      <c r="O681" s="431"/>
      <c r="P681" s="431"/>
      <c r="Q681" s="84">
        <v>1</v>
      </c>
      <c r="R681" s="115">
        <v>61700</v>
      </c>
      <c r="S681" s="115">
        <v>38300</v>
      </c>
      <c r="T681" s="265" t="s">
        <v>715</v>
      </c>
      <c r="U681" s="84"/>
      <c r="V681" s="84">
        <v>1</v>
      </c>
      <c r="W681" s="200">
        <v>568016</v>
      </c>
      <c r="X681" s="200">
        <v>2129945</v>
      </c>
      <c r="Y681" s="266"/>
      <c r="Z681" s="271" t="s">
        <v>36</v>
      </c>
      <c r="AA681" s="266"/>
    </row>
    <row r="682" spans="1:27" s="85" customFormat="1">
      <c r="A682" s="367"/>
      <c r="B682" s="76"/>
      <c r="C682" s="439"/>
      <c r="D682" s="440"/>
      <c r="E682" s="440"/>
      <c r="F682" s="265"/>
      <c r="G682" s="84"/>
      <c r="H682" s="84"/>
      <c r="I682" s="265"/>
      <c r="J682" s="440"/>
      <c r="K682" s="440"/>
      <c r="L682" s="431"/>
      <c r="M682" s="431"/>
      <c r="N682" s="431"/>
      <c r="O682" s="431"/>
      <c r="P682" s="431"/>
      <c r="Q682" s="84">
        <v>1</v>
      </c>
      <c r="R682" s="115">
        <v>61700</v>
      </c>
      <c r="S682" s="115">
        <v>38300</v>
      </c>
      <c r="T682" s="265" t="s">
        <v>715</v>
      </c>
      <c r="U682" s="84"/>
      <c r="V682" s="84">
        <v>1</v>
      </c>
      <c r="W682" s="200">
        <v>568066</v>
      </c>
      <c r="X682" s="200">
        <v>2129950</v>
      </c>
      <c r="Y682" s="266"/>
      <c r="Z682" s="266"/>
      <c r="AA682" s="271" t="s">
        <v>36</v>
      </c>
    </row>
    <row r="683" spans="1:27" s="85" customFormat="1">
      <c r="A683" s="367"/>
      <c r="B683" s="76"/>
      <c r="C683" s="439"/>
      <c r="D683" s="440"/>
      <c r="E683" s="440"/>
      <c r="F683" s="265"/>
      <c r="G683" s="84"/>
      <c r="H683" s="84"/>
      <c r="I683" s="265"/>
      <c r="J683" s="440"/>
      <c r="K683" s="440"/>
      <c r="L683" s="431"/>
      <c r="M683" s="431"/>
      <c r="N683" s="431"/>
      <c r="O683" s="431"/>
      <c r="P683" s="431"/>
      <c r="Q683" s="84">
        <v>1</v>
      </c>
      <c r="R683" s="115">
        <v>61700</v>
      </c>
      <c r="S683" s="115">
        <v>38300</v>
      </c>
      <c r="T683" s="265" t="s">
        <v>715</v>
      </c>
      <c r="U683" s="84"/>
      <c r="V683" s="84">
        <v>1</v>
      </c>
      <c r="W683" s="200">
        <v>568112</v>
      </c>
      <c r="X683" s="200">
        <v>2129975</v>
      </c>
      <c r="Y683" s="266"/>
      <c r="Z683" s="266"/>
      <c r="AA683" s="271" t="s">
        <v>36</v>
      </c>
    </row>
    <row r="684" spans="1:27" s="85" customFormat="1">
      <c r="A684" s="367"/>
      <c r="B684" s="76"/>
      <c r="C684" s="439"/>
      <c r="D684" s="440"/>
      <c r="E684" s="440"/>
      <c r="F684" s="265"/>
      <c r="G684" s="84"/>
      <c r="H684" s="84"/>
      <c r="I684" s="265"/>
      <c r="J684" s="440"/>
      <c r="K684" s="440"/>
      <c r="L684" s="431"/>
      <c r="M684" s="431"/>
      <c r="N684" s="431"/>
      <c r="O684" s="431"/>
      <c r="P684" s="431"/>
      <c r="Q684" s="84">
        <v>1</v>
      </c>
      <c r="R684" s="115">
        <v>61700</v>
      </c>
      <c r="S684" s="115">
        <v>38300</v>
      </c>
      <c r="T684" s="265" t="s">
        <v>715</v>
      </c>
      <c r="U684" s="84"/>
      <c r="V684" s="84">
        <v>1</v>
      </c>
      <c r="W684" s="200">
        <v>568169</v>
      </c>
      <c r="X684" s="200">
        <v>2130019</v>
      </c>
      <c r="Y684" s="266"/>
      <c r="Z684" s="271" t="s">
        <v>36</v>
      </c>
      <c r="AA684" s="266"/>
    </row>
    <row r="685" spans="1:27" s="85" customFormat="1">
      <c r="A685" s="367"/>
      <c r="B685" s="76"/>
      <c r="C685" s="439"/>
      <c r="D685" s="440"/>
      <c r="E685" s="440"/>
      <c r="F685" s="265"/>
      <c r="G685" s="84"/>
      <c r="H685" s="84"/>
      <c r="I685" s="265"/>
      <c r="J685" s="440"/>
      <c r="K685" s="440"/>
      <c r="L685" s="431"/>
      <c r="M685" s="431"/>
      <c r="N685" s="431"/>
      <c r="O685" s="431"/>
      <c r="P685" s="431"/>
      <c r="Q685" s="84">
        <v>1</v>
      </c>
      <c r="R685" s="115">
        <v>61700</v>
      </c>
      <c r="S685" s="115">
        <v>38300</v>
      </c>
      <c r="T685" s="265" t="s">
        <v>715</v>
      </c>
      <c r="U685" s="84"/>
      <c r="V685" s="84">
        <v>1</v>
      </c>
      <c r="W685" s="200">
        <v>568221</v>
      </c>
      <c r="X685" s="200">
        <v>2130622</v>
      </c>
      <c r="Y685" s="266"/>
      <c r="Z685" s="271" t="s">
        <v>36</v>
      </c>
      <c r="AA685" s="266"/>
    </row>
    <row r="686" spans="1:27">
      <c r="A686" s="367"/>
      <c r="B686" s="76"/>
      <c r="C686" s="439"/>
      <c r="D686" s="440"/>
      <c r="E686" s="440" t="s">
        <v>716</v>
      </c>
      <c r="F686" s="265"/>
      <c r="G686" s="84">
        <v>2</v>
      </c>
      <c r="H686" s="441">
        <f>SUM(H688:H692)</f>
        <v>185100</v>
      </c>
      <c r="I686" s="265"/>
      <c r="J686" s="440"/>
      <c r="K686" s="440"/>
      <c r="L686" s="431"/>
      <c r="M686" s="431"/>
      <c r="N686" s="431"/>
      <c r="O686" s="431"/>
      <c r="P686" s="431"/>
      <c r="Q686" s="84">
        <v>1</v>
      </c>
      <c r="R686" s="115">
        <v>61700</v>
      </c>
      <c r="S686" s="115">
        <v>38300</v>
      </c>
      <c r="T686" s="265" t="s">
        <v>717</v>
      </c>
      <c r="U686" s="84"/>
      <c r="V686" s="84">
        <v>1</v>
      </c>
      <c r="W686" s="200">
        <v>570607</v>
      </c>
      <c r="X686" s="200">
        <v>2120640</v>
      </c>
      <c r="Y686" s="266"/>
      <c r="Z686" s="266"/>
      <c r="AA686" s="271" t="s">
        <v>36</v>
      </c>
    </row>
    <row r="687" spans="1:27">
      <c r="A687" s="367"/>
      <c r="B687" s="76"/>
      <c r="C687" s="439"/>
      <c r="D687" s="440"/>
      <c r="E687" s="440"/>
      <c r="F687" s="265"/>
      <c r="G687" s="84"/>
      <c r="H687" s="441"/>
      <c r="I687" s="265"/>
      <c r="J687" s="440"/>
      <c r="K687" s="440"/>
      <c r="L687" s="431"/>
      <c r="M687" s="431"/>
      <c r="N687" s="431"/>
      <c r="O687" s="431"/>
      <c r="P687" s="431"/>
      <c r="Q687" s="84">
        <v>1</v>
      </c>
      <c r="R687" s="115">
        <v>61700</v>
      </c>
      <c r="S687" s="115">
        <v>38300</v>
      </c>
      <c r="T687" s="265" t="s">
        <v>717</v>
      </c>
      <c r="U687" s="84"/>
      <c r="V687" s="84">
        <v>1</v>
      </c>
      <c r="W687" s="200">
        <v>570531</v>
      </c>
      <c r="X687" s="200">
        <v>2120213</v>
      </c>
      <c r="Y687" s="266"/>
      <c r="Z687" s="266"/>
      <c r="AA687" s="271" t="s">
        <v>36</v>
      </c>
    </row>
    <row r="688" spans="1:27">
      <c r="A688" s="367"/>
      <c r="B688" s="76"/>
      <c r="C688" s="439"/>
      <c r="D688" s="440"/>
      <c r="E688" s="440" t="s">
        <v>709</v>
      </c>
      <c r="F688" s="265"/>
      <c r="G688" s="84">
        <v>2</v>
      </c>
      <c r="H688" s="84">
        <v>61700</v>
      </c>
      <c r="I688" s="265"/>
      <c r="J688" s="440"/>
      <c r="K688" s="440"/>
      <c r="L688" s="431"/>
      <c r="M688" s="431"/>
      <c r="N688" s="431"/>
      <c r="O688" s="431"/>
      <c r="P688" s="431"/>
      <c r="Q688" s="84">
        <v>1</v>
      </c>
      <c r="R688" s="115">
        <v>61700</v>
      </c>
      <c r="S688" s="115">
        <v>38300</v>
      </c>
      <c r="T688" s="265" t="s">
        <v>718</v>
      </c>
      <c r="U688" s="84"/>
      <c r="V688" s="84">
        <v>1</v>
      </c>
      <c r="W688" s="200">
        <v>566341</v>
      </c>
      <c r="X688" s="200">
        <v>2122360</v>
      </c>
      <c r="Y688" s="266"/>
      <c r="Z688" s="271" t="s">
        <v>36</v>
      </c>
      <c r="AA688" s="271"/>
    </row>
    <row r="689" spans="1:30">
      <c r="A689" s="367"/>
      <c r="B689" s="76"/>
      <c r="C689" s="439"/>
      <c r="D689" s="440"/>
      <c r="E689" s="440"/>
      <c r="F689" s="265"/>
      <c r="G689" s="84"/>
      <c r="H689" s="84"/>
      <c r="I689" s="265"/>
      <c r="J689" s="440"/>
      <c r="K689" s="440"/>
      <c r="L689" s="431"/>
      <c r="M689" s="431"/>
      <c r="N689" s="431"/>
      <c r="O689" s="431"/>
      <c r="P689" s="431"/>
      <c r="Q689" s="84">
        <v>1</v>
      </c>
      <c r="R689" s="115">
        <v>61700</v>
      </c>
      <c r="S689" s="115">
        <v>38300</v>
      </c>
      <c r="T689" s="265" t="s">
        <v>718</v>
      </c>
      <c r="U689" s="84"/>
      <c r="V689" s="84">
        <v>1</v>
      </c>
      <c r="W689" s="200">
        <v>567113</v>
      </c>
      <c r="X689" s="200">
        <v>2122125</v>
      </c>
      <c r="Y689" s="266"/>
      <c r="Z689" s="266"/>
      <c r="AA689" s="271" t="s">
        <v>36</v>
      </c>
    </row>
    <row r="690" spans="1:30">
      <c r="A690" s="367"/>
      <c r="B690" s="76"/>
      <c r="C690" s="439"/>
      <c r="D690" s="440" t="s">
        <v>719</v>
      </c>
      <c r="E690" s="440" t="s">
        <v>720</v>
      </c>
      <c r="F690" s="265"/>
      <c r="G690" s="84">
        <v>2</v>
      </c>
      <c r="H690" s="84">
        <v>61700</v>
      </c>
      <c r="I690" s="265"/>
      <c r="J690" s="440"/>
      <c r="K690" s="440"/>
      <c r="L690" s="431"/>
      <c r="M690" s="431"/>
      <c r="N690" s="431"/>
      <c r="O690" s="431"/>
      <c r="P690" s="431"/>
      <c r="Q690" s="84">
        <v>1</v>
      </c>
      <c r="R690" s="115">
        <v>61700</v>
      </c>
      <c r="S690" s="115">
        <v>38300</v>
      </c>
      <c r="T690" s="265" t="s">
        <v>721</v>
      </c>
      <c r="U690" s="84"/>
      <c r="V690" s="84">
        <v>1</v>
      </c>
      <c r="W690" s="109">
        <v>534427</v>
      </c>
      <c r="X690" s="109">
        <v>2023912</v>
      </c>
      <c r="Y690" s="86"/>
      <c r="Z690" s="86"/>
      <c r="AA690" s="271" t="s">
        <v>36</v>
      </c>
    </row>
    <row r="691" spans="1:30" s="123" customFormat="1" ht="21.75" thickBot="1">
      <c r="A691" s="548"/>
      <c r="B691" s="509"/>
      <c r="C691" s="596"/>
      <c r="D691" s="269"/>
      <c r="E691" s="269"/>
      <c r="F691" s="270"/>
      <c r="G691" s="91"/>
      <c r="H691" s="91"/>
      <c r="I691" s="270"/>
      <c r="J691" s="269"/>
      <c r="K691" s="269"/>
      <c r="L691" s="269"/>
      <c r="M691" s="269"/>
      <c r="N691" s="269"/>
      <c r="O691" s="269"/>
      <c r="P691" s="269"/>
      <c r="Q691" s="91">
        <v>1</v>
      </c>
      <c r="R691" s="213">
        <v>61700</v>
      </c>
      <c r="S691" s="213">
        <v>38300</v>
      </c>
      <c r="T691" s="270" t="s">
        <v>722</v>
      </c>
      <c r="U691" s="91"/>
      <c r="V691" s="91">
        <v>1</v>
      </c>
      <c r="W691" s="124">
        <v>532455</v>
      </c>
      <c r="X691" s="124">
        <v>2025495</v>
      </c>
      <c r="Y691" s="92"/>
      <c r="Z691" s="92"/>
      <c r="AA691" s="272" t="s">
        <v>36</v>
      </c>
    </row>
    <row r="692" spans="1:30" s="497" customFormat="1" ht="21.75" thickBot="1">
      <c r="A692" s="519">
        <v>20</v>
      </c>
      <c r="B692" s="520" t="s">
        <v>723</v>
      </c>
      <c r="C692" s="531"/>
      <c r="D692" s="531"/>
      <c r="E692" s="531"/>
      <c r="F692" s="531"/>
      <c r="G692" s="533">
        <f>SUM(G693:G720)</f>
        <v>30</v>
      </c>
      <c r="H692" s="523">
        <v>61700</v>
      </c>
      <c r="I692" s="531"/>
      <c r="J692" s="531"/>
      <c r="K692" s="531"/>
      <c r="L692" s="533">
        <f>SUM(L693:L722)</f>
        <v>0</v>
      </c>
      <c r="M692" s="533">
        <f>SUM(M693:M722)</f>
        <v>0</v>
      </c>
      <c r="N692" s="533">
        <f>SUM(N693:N722)</f>
        <v>0</v>
      </c>
      <c r="O692" s="533">
        <f>SUM(O693:O722)</f>
        <v>0</v>
      </c>
      <c r="P692" s="533">
        <f>SUM(P693:P722)</f>
        <v>0</v>
      </c>
      <c r="Q692" s="545">
        <f>G692-L692+M692</f>
        <v>30</v>
      </c>
      <c r="R692" s="545">
        <f>SUM(R693:R722)</f>
        <v>1851000</v>
      </c>
      <c r="S692" s="545">
        <f>SUM(S693:S722)</f>
        <v>1149000</v>
      </c>
      <c r="T692" s="531"/>
      <c r="U692" s="533">
        <f>SUM(U693:U720)</f>
        <v>0</v>
      </c>
      <c r="V692" s="533">
        <f>G692-L692+M692</f>
        <v>30</v>
      </c>
      <c r="W692" s="570"/>
      <c r="X692" s="570"/>
      <c r="Y692" s="570"/>
      <c r="Z692" s="570">
        <f>COUNTA(Z693:Z722)</f>
        <v>0</v>
      </c>
      <c r="AA692" s="570">
        <f>COUNTA(AA693:AA722)</f>
        <v>30</v>
      </c>
      <c r="AB692" s="533"/>
      <c r="AC692" s="533"/>
      <c r="AD692" s="533"/>
    </row>
    <row r="693" spans="1:30" s="73" customFormat="1">
      <c r="A693" s="662" t="s">
        <v>1173</v>
      </c>
      <c r="B693" s="662"/>
      <c r="C693" s="597"/>
      <c r="D693" s="100" t="s">
        <v>154</v>
      </c>
      <c r="E693" s="100" t="s">
        <v>724</v>
      </c>
      <c r="F693" s="273" t="s">
        <v>725</v>
      </c>
      <c r="G693" s="160">
        <v>1</v>
      </c>
      <c r="H693" s="598">
        <f>H694+H731+H736+H755</f>
        <v>1234000</v>
      </c>
      <c r="I693" s="273"/>
      <c r="J693" s="100"/>
      <c r="K693" s="100"/>
      <c r="L693" s="517"/>
      <c r="M693" s="517"/>
      <c r="N693" s="517"/>
      <c r="O693" s="517"/>
      <c r="P693" s="517"/>
      <c r="Q693" s="160">
        <v>1</v>
      </c>
      <c r="R693" s="116">
        <v>61700</v>
      </c>
      <c r="S693" s="116">
        <v>38300</v>
      </c>
      <c r="T693" s="273" t="s">
        <v>726</v>
      </c>
      <c r="U693" s="160"/>
      <c r="V693" s="160">
        <v>1</v>
      </c>
      <c r="W693" s="87">
        <v>388833</v>
      </c>
      <c r="X693" s="87">
        <v>2131269</v>
      </c>
      <c r="Y693" s="87" t="s">
        <v>614</v>
      </c>
      <c r="Z693" s="87"/>
      <c r="AA693" s="277" t="s">
        <v>36</v>
      </c>
      <c r="AB693" s="73" t="s">
        <v>1189</v>
      </c>
    </row>
    <row r="694" spans="1:30">
      <c r="A694" s="661" t="s">
        <v>1244</v>
      </c>
      <c r="B694" s="661"/>
      <c r="D694" s="85"/>
      <c r="E694" s="85" t="s">
        <v>727</v>
      </c>
      <c r="F694" s="85" t="s">
        <v>728</v>
      </c>
      <c r="G694" s="275">
        <v>26</v>
      </c>
      <c r="H694" s="442">
        <f>SUM(H720:H730)</f>
        <v>431900</v>
      </c>
      <c r="I694" s="274"/>
      <c r="J694" s="85"/>
      <c r="K694" s="85"/>
      <c r="L694" s="219"/>
      <c r="M694" s="219"/>
      <c r="N694" s="219"/>
      <c r="O694" s="219"/>
      <c r="P694" s="219"/>
      <c r="Q694" s="275">
        <v>1</v>
      </c>
      <c r="R694" s="115">
        <v>61700</v>
      </c>
      <c r="S694" s="115">
        <v>38300</v>
      </c>
      <c r="T694" s="85" t="s">
        <v>729</v>
      </c>
      <c r="U694" s="275"/>
      <c r="V694" s="275">
        <v>1</v>
      </c>
      <c r="W694" s="86">
        <v>386677</v>
      </c>
      <c r="X694" s="86">
        <v>2113819</v>
      </c>
      <c r="Y694" s="86" t="s">
        <v>614</v>
      </c>
      <c r="Z694" s="86"/>
      <c r="AA694" s="276" t="s">
        <v>36</v>
      </c>
      <c r="AB694" s="53" t="s">
        <v>1190</v>
      </c>
    </row>
    <row r="695" spans="1:30">
      <c r="A695" s="661" t="s">
        <v>1245</v>
      </c>
      <c r="B695" s="661"/>
      <c r="D695" s="85"/>
      <c r="E695" s="85"/>
      <c r="F695" s="85"/>
      <c r="G695" s="275"/>
      <c r="H695" s="442"/>
      <c r="I695" s="274"/>
      <c r="J695" s="85"/>
      <c r="K695" s="85"/>
      <c r="L695" s="219"/>
      <c r="M695" s="219"/>
      <c r="N695" s="219"/>
      <c r="O695" s="219"/>
      <c r="P695" s="219"/>
      <c r="Q695" s="275">
        <v>1</v>
      </c>
      <c r="R695" s="115">
        <v>61700</v>
      </c>
      <c r="S695" s="115">
        <v>38300</v>
      </c>
      <c r="T695" s="85" t="s">
        <v>729</v>
      </c>
      <c r="U695" s="275"/>
      <c r="V695" s="275">
        <v>1</v>
      </c>
      <c r="W695" s="86">
        <v>386737</v>
      </c>
      <c r="X695" s="86">
        <v>211689</v>
      </c>
      <c r="Y695" s="86" t="s">
        <v>614</v>
      </c>
      <c r="Z695" s="86"/>
      <c r="AA695" s="276" t="s">
        <v>36</v>
      </c>
    </row>
    <row r="696" spans="1:30">
      <c r="A696" s="661" t="s">
        <v>1167</v>
      </c>
      <c r="B696" s="661"/>
      <c r="D696" s="85"/>
      <c r="E696" s="85"/>
      <c r="F696" s="85"/>
      <c r="G696" s="275"/>
      <c r="H696" s="442"/>
      <c r="I696" s="274"/>
      <c r="J696" s="85"/>
      <c r="K696" s="85"/>
      <c r="L696" s="219"/>
      <c r="M696" s="219"/>
      <c r="N696" s="219"/>
      <c r="O696" s="219"/>
      <c r="P696" s="219"/>
      <c r="Q696" s="275">
        <v>1</v>
      </c>
      <c r="R696" s="115">
        <v>61700</v>
      </c>
      <c r="S696" s="115">
        <v>38300</v>
      </c>
      <c r="T696" s="85" t="s">
        <v>729</v>
      </c>
      <c r="U696" s="275"/>
      <c r="V696" s="275">
        <v>1</v>
      </c>
      <c r="W696" s="86">
        <v>386842</v>
      </c>
      <c r="X696" s="86">
        <v>2113374</v>
      </c>
      <c r="Y696" s="86" t="s">
        <v>614</v>
      </c>
      <c r="Z696" s="86"/>
      <c r="AA696" s="276" t="s">
        <v>36</v>
      </c>
    </row>
    <row r="697" spans="1:30">
      <c r="A697" s="661" t="s">
        <v>1246</v>
      </c>
      <c r="B697" s="661"/>
      <c r="D697" s="85"/>
      <c r="E697" s="85"/>
      <c r="F697" s="85"/>
      <c r="G697" s="275"/>
      <c r="H697" s="442"/>
      <c r="I697" s="274"/>
      <c r="J697" s="85"/>
      <c r="K697" s="85"/>
      <c r="L697" s="219"/>
      <c r="M697" s="219"/>
      <c r="N697" s="219"/>
      <c r="O697" s="219"/>
      <c r="P697" s="219"/>
      <c r="Q697" s="275">
        <v>1</v>
      </c>
      <c r="R697" s="115">
        <v>61700</v>
      </c>
      <c r="S697" s="115">
        <v>38300</v>
      </c>
      <c r="T697" s="85" t="s">
        <v>729</v>
      </c>
      <c r="U697" s="275"/>
      <c r="V697" s="275">
        <v>1</v>
      </c>
      <c r="W697" s="86">
        <v>386837</v>
      </c>
      <c r="X697" s="86">
        <v>2113444</v>
      </c>
      <c r="Y697" s="86" t="s">
        <v>614</v>
      </c>
      <c r="Z697" s="86"/>
      <c r="AA697" s="276" t="s">
        <v>36</v>
      </c>
    </row>
    <row r="698" spans="1:30">
      <c r="A698" s="367"/>
      <c r="B698" s="76"/>
      <c r="D698" s="85"/>
      <c r="E698" s="85"/>
      <c r="F698" s="85"/>
      <c r="G698" s="275"/>
      <c r="H698" s="442"/>
      <c r="I698" s="274"/>
      <c r="J698" s="85"/>
      <c r="K698" s="85"/>
      <c r="L698" s="219"/>
      <c r="M698" s="219"/>
      <c r="N698" s="219"/>
      <c r="O698" s="219"/>
      <c r="P698" s="219"/>
      <c r="Q698" s="275">
        <v>1</v>
      </c>
      <c r="R698" s="115">
        <v>61700</v>
      </c>
      <c r="S698" s="115">
        <v>38300</v>
      </c>
      <c r="T698" s="85" t="s">
        <v>729</v>
      </c>
      <c r="U698" s="275"/>
      <c r="V698" s="275">
        <v>1</v>
      </c>
      <c r="W698" s="86">
        <v>386694</v>
      </c>
      <c r="X698" s="86">
        <v>2113399</v>
      </c>
      <c r="Y698" s="86" t="s">
        <v>614</v>
      </c>
      <c r="Z698" s="86"/>
      <c r="AA698" s="276" t="s">
        <v>36</v>
      </c>
    </row>
    <row r="699" spans="1:30">
      <c r="A699" s="367"/>
      <c r="B699" s="76"/>
      <c r="D699" s="85"/>
      <c r="E699" s="85"/>
      <c r="F699" s="85"/>
      <c r="G699" s="275"/>
      <c r="H699" s="442"/>
      <c r="I699" s="274"/>
      <c r="J699" s="85"/>
      <c r="K699" s="85"/>
      <c r="L699" s="219"/>
      <c r="M699" s="219"/>
      <c r="N699" s="219"/>
      <c r="O699" s="219"/>
      <c r="P699" s="219"/>
      <c r="Q699" s="275">
        <v>1</v>
      </c>
      <c r="R699" s="115">
        <v>61700</v>
      </c>
      <c r="S699" s="115">
        <v>38300</v>
      </c>
      <c r="T699" s="85" t="s">
        <v>729</v>
      </c>
      <c r="U699" s="275"/>
      <c r="V699" s="275">
        <v>1</v>
      </c>
      <c r="W699" s="86">
        <v>387043</v>
      </c>
      <c r="X699" s="86">
        <v>2112958</v>
      </c>
      <c r="Y699" s="86" t="s">
        <v>614</v>
      </c>
      <c r="Z699" s="86"/>
      <c r="AA699" s="276" t="s">
        <v>36</v>
      </c>
    </row>
    <row r="700" spans="1:30">
      <c r="A700" s="367"/>
      <c r="B700" s="76"/>
      <c r="D700" s="85"/>
      <c r="E700" s="85"/>
      <c r="F700" s="85"/>
      <c r="G700" s="275"/>
      <c r="H700" s="442"/>
      <c r="I700" s="274"/>
      <c r="J700" s="85"/>
      <c r="K700" s="85"/>
      <c r="L700" s="219"/>
      <c r="M700" s="219"/>
      <c r="N700" s="219"/>
      <c r="O700" s="219"/>
      <c r="P700" s="219"/>
      <c r="Q700" s="275">
        <v>1</v>
      </c>
      <c r="R700" s="115">
        <v>61700</v>
      </c>
      <c r="S700" s="115">
        <v>38300</v>
      </c>
      <c r="T700" s="85" t="s">
        <v>729</v>
      </c>
      <c r="U700" s="275"/>
      <c r="V700" s="275">
        <v>1</v>
      </c>
      <c r="W700" s="86">
        <v>387047</v>
      </c>
      <c r="X700" s="86">
        <v>2112925</v>
      </c>
      <c r="Y700" s="86" t="s">
        <v>614</v>
      </c>
      <c r="Z700" s="86"/>
      <c r="AA700" s="276" t="s">
        <v>36</v>
      </c>
    </row>
    <row r="701" spans="1:30">
      <c r="A701" s="367"/>
      <c r="B701" s="76"/>
      <c r="D701" s="85"/>
      <c r="E701" s="85"/>
      <c r="F701" s="85"/>
      <c r="G701" s="275"/>
      <c r="H701" s="442"/>
      <c r="I701" s="274"/>
      <c r="J701" s="85"/>
      <c r="K701" s="85"/>
      <c r="L701" s="219"/>
      <c r="M701" s="219"/>
      <c r="N701" s="219"/>
      <c r="O701" s="219"/>
      <c r="P701" s="219"/>
      <c r="Q701" s="275">
        <v>1</v>
      </c>
      <c r="R701" s="115">
        <v>61700</v>
      </c>
      <c r="S701" s="115">
        <v>38300</v>
      </c>
      <c r="T701" s="85" t="s">
        <v>729</v>
      </c>
      <c r="U701" s="275"/>
      <c r="V701" s="275">
        <v>1</v>
      </c>
      <c r="W701" s="86">
        <v>387654</v>
      </c>
      <c r="X701" s="86">
        <v>2112998</v>
      </c>
      <c r="Y701" s="86" t="s">
        <v>614</v>
      </c>
      <c r="Z701" s="86"/>
      <c r="AA701" s="276" t="s">
        <v>36</v>
      </c>
    </row>
    <row r="702" spans="1:30">
      <c r="A702" s="367"/>
      <c r="B702" s="76"/>
      <c r="D702" s="85"/>
      <c r="E702" s="85"/>
      <c r="F702" s="85"/>
      <c r="G702" s="275"/>
      <c r="H702" s="442"/>
      <c r="I702" s="274"/>
      <c r="J702" s="85"/>
      <c r="K702" s="85"/>
      <c r="L702" s="219"/>
      <c r="M702" s="219"/>
      <c r="N702" s="219"/>
      <c r="O702" s="219"/>
      <c r="P702" s="219"/>
      <c r="Q702" s="275">
        <v>1</v>
      </c>
      <c r="R702" s="115">
        <v>61700</v>
      </c>
      <c r="S702" s="115">
        <v>38300</v>
      </c>
      <c r="T702" s="85" t="s">
        <v>729</v>
      </c>
      <c r="U702" s="275"/>
      <c r="V702" s="275">
        <v>1</v>
      </c>
      <c r="W702" s="86">
        <v>387953</v>
      </c>
      <c r="X702" s="86">
        <v>2113144</v>
      </c>
      <c r="Y702" s="86" t="s">
        <v>614</v>
      </c>
      <c r="Z702" s="86"/>
      <c r="AA702" s="276" t="s">
        <v>36</v>
      </c>
    </row>
    <row r="703" spans="1:30">
      <c r="A703" s="367"/>
      <c r="B703" s="76"/>
      <c r="D703" s="85"/>
      <c r="E703" s="85"/>
      <c r="F703" s="85"/>
      <c r="G703" s="275"/>
      <c r="H703" s="442"/>
      <c r="I703" s="274"/>
      <c r="J703" s="85"/>
      <c r="K703" s="85"/>
      <c r="L703" s="219"/>
      <c r="M703" s="219"/>
      <c r="N703" s="219"/>
      <c r="O703" s="219"/>
      <c r="P703" s="219"/>
      <c r="Q703" s="275">
        <v>1</v>
      </c>
      <c r="R703" s="115">
        <v>61700</v>
      </c>
      <c r="S703" s="115">
        <v>38300</v>
      </c>
      <c r="T703" s="85" t="s">
        <v>729</v>
      </c>
      <c r="U703" s="275"/>
      <c r="V703" s="275">
        <v>1</v>
      </c>
      <c r="W703" s="86">
        <v>387962</v>
      </c>
      <c r="X703" s="86">
        <v>2113098</v>
      </c>
      <c r="Y703" s="86" t="s">
        <v>614</v>
      </c>
      <c r="Z703" s="86"/>
      <c r="AA703" s="276" t="s">
        <v>36</v>
      </c>
    </row>
    <row r="704" spans="1:30">
      <c r="A704" s="367"/>
      <c r="B704" s="76"/>
      <c r="D704" s="85"/>
      <c r="E704" s="85"/>
      <c r="F704" s="85"/>
      <c r="G704" s="275"/>
      <c r="H704" s="442"/>
      <c r="I704" s="274"/>
      <c r="J704" s="85"/>
      <c r="K704" s="85"/>
      <c r="L704" s="219"/>
      <c r="M704" s="219"/>
      <c r="N704" s="219"/>
      <c r="O704" s="219"/>
      <c r="P704" s="219"/>
      <c r="Q704" s="275">
        <v>1</v>
      </c>
      <c r="R704" s="115">
        <v>61700</v>
      </c>
      <c r="S704" s="115">
        <v>38300</v>
      </c>
      <c r="T704" s="85" t="s">
        <v>729</v>
      </c>
      <c r="U704" s="275"/>
      <c r="V704" s="275">
        <v>1</v>
      </c>
      <c r="W704" s="86">
        <v>387541</v>
      </c>
      <c r="X704" s="86">
        <v>2113875</v>
      </c>
      <c r="Y704" s="86" t="s">
        <v>614</v>
      </c>
      <c r="Z704" s="86"/>
      <c r="AA704" s="276" t="s">
        <v>36</v>
      </c>
    </row>
    <row r="705" spans="1:27">
      <c r="A705" s="367"/>
      <c r="B705" s="76"/>
      <c r="D705" s="85"/>
      <c r="E705" s="85"/>
      <c r="F705" s="85"/>
      <c r="G705" s="275"/>
      <c r="H705" s="442"/>
      <c r="I705" s="274"/>
      <c r="J705" s="85"/>
      <c r="K705" s="85"/>
      <c r="L705" s="219"/>
      <c r="M705" s="219"/>
      <c r="N705" s="219"/>
      <c r="O705" s="219"/>
      <c r="P705" s="219"/>
      <c r="Q705" s="275">
        <v>1</v>
      </c>
      <c r="R705" s="115">
        <v>61700</v>
      </c>
      <c r="S705" s="115">
        <v>38300</v>
      </c>
      <c r="T705" s="85" t="s">
        <v>729</v>
      </c>
      <c r="U705" s="275"/>
      <c r="V705" s="275">
        <v>1</v>
      </c>
      <c r="W705" s="86">
        <v>387409</v>
      </c>
      <c r="X705" s="86">
        <v>2114032</v>
      </c>
      <c r="Y705" s="86" t="s">
        <v>614</v>
      </c>
      <c r="Z705" s="86"/>
      <c r="AA705" s="276" t="s">
        <v>36</v>
      </c>
    </row>
    <row r="706" spans="1:27">
      <c r="A706" s="367"/>
      <c r="B706" s="76"/>
      <c r="D706" s="85"/>
      <c r="E706" s="85"/>
      <c r="F706" s="85"/>
      <c r="G706" s="275"/>
      <c r="H706" s="442"/>
      <c r="I706" s="274"/>
      <c r="J706" s="85"/>
      <c r="K706" s="85"/>
      <c r="L706" s="219"/>
      <c r="M706" s="219"/>
      <c r="N706" s="219"/>
      <c r="O706" s="219"/>
      <c r="P706" s="219"/>
      <c r="Q706" s="275">
        <v>1</v>
      </c>
      <c r="R706" s="115">
        <v>61700</v>
      </c>
      <c r="S706" s="115">
        <v>38300</v>
      </c>
      <c r="T706" s="85" t="s">
        <v>729</v>
      </c>
      <c r="U706" s="275"/>
      <c r="V706" s="275">
        <v>1</v>
      </c>
      <c r="W706" s="86">
        <v>389097</v>
      </c>
      <c r="X706" s="86">
        <v>2112340</v>
      </c>
      <c r="Y706" s="86" t="s">
        <v>614</v>
      </c>
      <c r="Z706" s="86"/>
      <c r="AA706" s="276" t="s">
        <v>36</v>
      </c>
    </row>
    <row r="707" spans="1:27">
      <c r="A707" s="367"/>
      <c r="B707" s="76"/>
      <c r="D707" s="85"/>
      <c r="E707" s="85"/>
      <c r="F707" s="85"/>
      <c r="G707" s="275"/>
      <c r="H707" s="442"/>
      <c r="I707" s="274"/>
      <c r="J707" s="85"/>
      <c r="K707" s="85"/>
      <c r="L707" s="219"/>
      <c r="M707" s="219"/>
      <c r="N707" s="219"/>
      <c r="O707" s="219"/>
      <c r="P707" s="219"/>
      <c r="Q707" s="275">
        <v>1</v>
      </c>
      <c r="R707" s="115">
        <v>61700</v>
      </c>
      <c r="S707" s="115">
        <v>38300</v>
      </c>
      <c r="T707" s="85" t="s">
        <v>729</v>
      </c>
      <c r="U707" s="275"/>
      <c r="V707" s="275">
        <v>1</v>
      </c>
      <c r="W707" s="86">
        <v>387910</v>
      </c>
      <c r="X707" s="86">
        <v>2111128</v>
      </c>
      <c r="Y707" s="86" t="s">
        <v>614</v>
      </c>
      <c r="Z707" s="86"/>
      <c r="AA707" s="276" t="s">
        <v>36</v>
      </c>
    </row>
    <row r="708" spans="1:27">
      <c r="A708" s="367"/>
      <c r="B708" s="76"/>
      <c r="D708" s="85"/>
      <c r="E708" s="85"/>
      <c r="F708" s="85"/>
      <c r="G708" s="275"/>
      <c r="H708" s="442"/>
      <c r="I708" s="274"/>
      <c r="J708" s="85"/>
      <c r="K708" s="85"/>
      <c r="L708" s="219"/>
      <c r="M708" s="219"/>
      <c r="N708" s="219"/>
      <c r="O708" s="219"/>
      <c r="P708" s="219"/>
      <c r="Q708" s="275">
        <v>1</v>
      </c>
      <c r="R708" s="115">
        <v>61700</v>
      </c>
      <c r="S708" s="115">
        <v>38300</v>
      </c>
      <c r="T708" s="85" t="s">
        <v>729</v>
      </c>
      <c r="U708" s="275"/>
      <c r="V708" s="275">
        <v>1</v>
      </c>
      <c r="W708" s="86">
        <v>388634</v>
      </c>
      <c r="X708" s="86">
        <v>2110030</v>
      </c>
      <c r="Y708" s="86" t="s">
        <v>614</v>
      </c>
      <c r="Z708" s="86"/>
      <c r="AA708" s="276" t="s">
        <v>36</v>
      </c>
    </row>
    <row r="709" spans="1:27">
      <c r="A709" s="367"/>
      <c r="B709" s="76"/>
      <c r="D709" s="85"/>
      <c r="E709" s="85"/>
      <c r="F709" s="85"/>
      <c r="G709" s="275"/>
      <c r="H709" s="442"/>
      <c r="I709" s="274"/>
      <c r="J709" s="85"/>
      <c r="K709" s="85"/>
      <c r="L709" s="219"/>
      <c r="M709" s="219"/>
      <c r="N709" s="219"/>
      <c r="O709" s="219"/>
      <c r="P709" s="219"/>
      <c r="Q709" s="275">
        <v>1</v>
      </c>
      <c r="R709" s="115">
        <v>61700</v>
      </c>
      <c r="S709" s="115">
        <v>38300</v>
      </c>
      <c r="T709" s="85" t="s">
        <v>729</v>
      </c>
      <c r="U709" s="275"/>
      <c r="V709" s="275">
        <v>1</v>
      </c>
      <c r="W709" s="86">
        <v>388382</v>
      </c>
      <c r="X709" s="86">
        <v>2110108</v>
      </c>
      <c r="Y709" s="86" t="s">
        <v>614</v>
      </c>
      <c r="Z709" s="86"/>
      <c r="AA709" s="276" t="s">
        <v>36</v>
      </c>
    </row>
    <row r="710" spans="1:27">
      <c r="A710" s="367"/>
      <c r="B710" s="76"/>
      <c r="D710" s="85"/>
      <c r="E710" s="85"/>
      <c r="F710" s="85"/>
      <c r="G710" s="275"/>
      <c r="H710" s="442"/>
      <c r="I710" s="274"/>
      <c r="J710" s="85"/>
      <c r="K710" s="85"/>
      <c r="L710" s="219"/>
      <c r="M710" s="219"/>
      <c r="N710" s="219"/>
      <c r="O710" s="219"/>
      <c r="P710" s="219"/>
      <c r="Q710" s="275">
        <v>1</v>
      </c>
      <c r="R710" s="115">
        <v>61700</v>
      </c>
      <c r="S710" s="115">
        <v>38300</v>
      </c>
      <c r="T710" s="85" t="s">
        <v>730</v>
      </c>
      <c r="U710" s="275"/>
      <c r="V710" s="275">
        <v>1</v>
      </c>
      <c r="W710" s="86">
        <v>388989</v>
      </c>
      <c r="X710" s="86">
        <v>2105245</v>
      </c>
      <c r="Y710" s="86" t="s">
        <v>614</v>
      </c>
      <c r="Z710" s="86"/>
      <c r="AA710" s="276" t="s">
        <v>36</v>
      </c>
    </row>
    <row r="711" spans="1:27">
      <c r="A711" s="367"/>
      <c r="B711" s="76"/>
      <c r="D711" s="85"/>
      <c r="E711" s="85"/>
      <c r="F711" s="85"/>
      <c r="G711" s="275"/>
      <c r="H711" s="442"/>
      <c r="I711" s="274"/>
      <c r="J711" s="85"/>
      <c r="K711" s="85"/>
      <c r="L711" s="219"/>
      <c r="M711" s="219"/>
      <c r="N711" s="219"/>
      <c r="O711" s="219"/>
      <c r="P711" s="219"/>
      <c r="Q711" s="275">
        <v>1</v>
      </c>
      <c r="R711" s="115">
        <v>61700</v>
      </c>
      <c r="S711" s="115">
        <v>38300</v>
      </c>
      <c r="T711" s="85" t="s">
        <v>730</v>
      </c>
      <c r="U711" s="275"/>
      <c r="V711" s="275">
        <v>1</v>
      </c>
      <c r="W711" s="86">
        <v>388518</v>
      </c>
      <c r="X711" s="86">
        <v>2105425</v>
      </c>
      <c r="Y711" s="86" t="s">
        <v>614</v>
      </c>
      <c r="Z711" s="86"/>
      <c r="AA711" s="276" t="s">
        <v>36</v>
      </c>
    </row>
    <row r="712" spans="1:27">
      <c r="A712" s="367"/>
      <c r="B712" s="76"/>
      <c r="D712" s="85"/>
      <c r="E712" s="85"/>
      <c r="F712" s="85"/>
      <c r="G712" s="275"/>
      <c r="H712" s="442"/>
      <c r="I712" s="274"/>
      <c r="J712" s="85"/>
      <c r="K712" s="85"/>
      <c r="L712" s="219"/>
      <c r="M712" s="219"/>
      <c r="N712" s="219"/>
      <c r="O712" s="219"/>
      <c r="P712" s="219"/>
      <c r="Q712" s="275">
        <v>1</v>
      </c>
      <c r="R712" s="115">
        <v>61700</v>
      </c>
      <c r="S712" s="115">
        <v>38300</v>
      </c>
      <c r="T712" s="85" t="s">
        <v>730</v>
      </c>
      <c r="U712" s="275"/>
      <c r="V712" s="275">
        <v>1</v>
      </c>
      <c r="W712" s="86">
        <v>388842</v>
      </c>
      <c r="X712" s="86">
        <v>2106940</v>
      </c>
      <c r="Y712" s="86" t="s">
        <v>614</v>
      </c>
      <c r="Z712" s="86"/>
      <c r="AA712" s="276" t="s">
        <v>36</v>
      </c>
    </row>
    <row r="713" spans="1:27">
      <c r="A713" s="367"/>
      <c r="B713" s="76"/>
      <c r="D713" s="85"/>
      <c r="E713" s="85"/>
      <c r="F713" s="85"/>
      <c r="G713" s="275"/>
      <c r="H713" s="442"/>
      <c r="I713" s="274"/>
      <c r="J713" s="85"/>
      <c r="K713" s="85"/>
      <c r="L713" s="219"/>
      <c r="M713" s="219"/>
      <c r="N713" s="219"/>
      <c r="O713" s="219"/>
      <c r="P713" s="219"/>
      <c r="Q713" s="275">
        <v>1</v>
      </c>
      <c r="R713" s="115">
        <v>61700</v>
      </c>
      <c r="S713" s="115">
        <v>38300</v>
      </c>
      <c r="T713" s="85" t="s">
        <v>730</v>
      </c>
      <c r="U713" s="275"/>
      <c r="V713" s="275">
        <v>1</v>
      </c>
      <c r="W713" s="86">
        <v>388308</v>
      </c>
      <c r="X713" s="86">
        <v>2106953</v>
      </c>
      <c r="Y713" s="86" t="s">
        <v>614</v>
      </c>
      <c r="Z713" s="86"/>
      <c r="AA713" s="276" t="s">
        <v>36</v>
      </c>
    </row>
    <row r="714" spans="1:27">
      <c r="A714" s="367"/>
      <c r="B714" s="76"/>
      <c r="D714" s="85"/>
      <c r="E714" s="85"/>
      <c r="F714" s="85"/>
      <c r="G714" s="275"/>
      <c r="H714" s="442"/>
      <c r="I714" s="274"/>
      <c r="J714" s="85"/>
      <c r="K714" s="85"/>
      <c r="L714" s="219"/>
      <c r="M714" s="219"/>
      <c r="N714" s="219"/>
      <c r="O714" s="219"/>
      <c r="P714" s="219"/>
      <c r="Q714" s="275">
        <v>1</v>
      </c>
      <c r="R714" s="115">
        <v>61700</v>
      </c>
      <c r="S714" s="115">
        <v>38300</v>
      </c>
      <c r="T714" s="85" t="s">
        <v>730</v>
      </c>
      <c r="U714" s="275"/>
      <c r="V714" s="275">
        <v>1</v>
      </c>
      <c r="W714" s="86">
        <v>387626</v>
      </c>
      <c r="X714" s="86">
        <v>2107390</v>
      </c>
      <c r="Y714" s="86" t="s">
        <v>614</v>
      </c>
      <c r="Z714" s="86"/>
      <c r="AA714" s="276" t="s">
        <v>36</v>
      </c>
    </row>
    <row r="715" spans="1:27">
      <c r="A715" s="367"/>
      <c r="B715" s="76"/>
      <c r="D715" s="85"/>
      <c r="E715" s="85"/>
      <c r="F715" s="85"/>
      <c r="G715" s="275"/>
      <c r="H715" s="442"/>
      <c r="I715" s="274"/>
      <c r="J715" s="85"/>
      <c r="K715" s="85"/>
      <c r="L715" s="219"/>
      <c r="M715" s="219"/>
      <c r="N715" s="219"/>
      <c r="O715" s="219"/>
      <c r="P715" s="219"/>
      <c r="Q715" s="275">
        <v>1</v>
      </c>
      <c r="R715" s="115">
        <v>61700</v>
      </c>
      <c r="S715" s="115">
        <v>38300</v>
      </c>
      <c r="T715" s="85" t="s">
        <v>730</v>
      </c>
      <c r="U715" s="275"/>
      <c r="V715" s="275">
        <v>1</v>
      </c>
      <c r="W715" s="86">
        <v>387442</v>
      </c>
      <c r="X715" s="86">
        <v>2107978</v>
      </c>
      <c r="Y715" s="86" t="s">
        <v>614</v>
      </c>
      <c r="Z715" s="86"/>
      <c r="AA715" s="276" t="s">
        <v>36</v>
      </c>
    </row>
    <row r="716" spans="1:27">
      <c r="A716" s="367"/>
      <c r="B716" s="76"/>
      <c r="D716" s="85"/>
      <c r="E716" s="85"/>
      <c r="F716" s="85"/>
      <c r="G716" s="275"/>
      <c r="H716" s="442"/>
      <c r="I716" s="274"/>
      <c r="J716" s="85"/>
      <c r="K716" s="85"/>
      <c r="L716" s="219"/>
      <c r="M716" s="219"/>
      <c r="N716" s="219"/>
      <c r="O716" s="219"/>
      <c r="P716" s="219"/>
      <c r="Q716" s="275">
        <v>1</v>
      </c>
      <c r="R716" s="115">
        <v>61700</v>
      </c>
      <c r="S716" s="115">
        <v>38300</v>
      </c>
      <c r="T716" s="85" t="s">
        <v>730</v>
      </c>
      <c r="U716" s="275"/>
      <c r="V716" s="275">
        <v>1</v>
      </c>
      <c r="W716" s="86">
        <v>387497</v>
      </c>
      <c r="X716" s="86">
        <v>2106921</v>
      </c>
      <c r="Y716" s="86" t="s">
        <v>614</v>
      </c>
      <c r="Z716" s="86"/>
      <c r="AA716" s="276" t="s">
        <v>36</v>
      </c>
    </row>
    <row r="717" spans="1:27">
      <c r="A717" s="367"/>
      <c r="B717" s="76"/>
      <c r="D717" s="85"/>
      <c r="E717" s="85"/>
      <c r="F717" s="85"/>
      <c r="G717" s="275"/>
      <c r="H717" s="442"/>
      <c r="I717" s="274"/>
      <c r="J717" s="85"/>
      <c r="K717" s="85"/>
      <c r="L717" s="219"/>
      <c r="M717" s="219"/>
      <c r="N717" s="219"/>
      <c r="O717" s="219"/>
      <c r="P717" s="219"/>
      <c r="Q717" s="275">
        <v>1</v>
      </c>
      <c r="R717" s="115">
        <v>61700</v>
      </c>
      <c r="S717" s="115">
        <v>38300</v>
      </c>
      <c r="T717" s="85" t="s">
        <v>730</v>
      </c>
      <c r="U717" s="275"/>
      <c r="V717" s="275">
        <v>1</v>
      </c>
      <c r="W717" s="86">
        <v>386290</v>
      </c>
      <c r="X717" s="86">
        <v>2108449</v>
      </c>
      <c r="Y717" s="86" t="s">
        <v>614</v>
      </c>
      <c r="Z717" s="86"/>
      <c r="AA717" s="276" t="s">
        <v>36</v>
      </c>
    </row>
    <row r="718" spans="1:27">
      <c r="A718" s="367"/>
      <c r="B718" s="76"/>
      <c r="D718" s="85"/>
      <c r="E718" s="85"/>
      <c r="F718" s="85"/>
      <c r="G718" s="275"/>
      <c r="H718" s="442"/>
      <c r="I718" s="274"/>
      <c r="J718" s="85"/>
      <c r="K718" s="85"/>
      <c r="L718" s="219"/>
      <c r="M718" s="219"/>
      <c r="N718" s="219"/>
      <c r="O718" s="219"/>
      <c r="P718" s="219"/>
      <c r="Q718" s="275">
        <v>1</v>
      </c>
      <c r="R718" s="115">
        <v>61700</v>
      </c>
      <c r="S718" s="115">
        <v>38300</v>
      </c>
      <c r="T718" s="85" t="s">
        <v>730</v>
      </c>
      <c r="U718" s="275"/>
      <c r="V718" s="275">
        <v>1</v>
      </c>
      <c r="W718" s="86">
        <v>390739</v>
      </c>
      <c r="X718" s="86">
        <v>2107929</v>
      </c>
      <c r="Y718" s="86" t="s">
        <v>614</v>
      </c>
      <c r="Z718" s="86"/>
      <c r="AA718" s="276" t="s">
        <v>36</v>
      </c>
    </row>
    <row r="719" spans="1:27">
      <c r="A719" s="367"/>
      <c r="B719" s="76"/>
      <c r="D719" s="85"/>
      <c r="E719" s="85"/>
      <c r="F719" s="85"/>
      <c r="G719" s="275"/>
      <c r="H719" s="442"/>
      <c r="I719" s="274"/>
      <c r="J719" s="85"/>
      <c r="K719" s="85"/>
      <c r="L719" s="219"/>
      <c r="M719" s="219"/>
      <c r="N719" s="219"/>
      <c r="O719" s="219"/>
      <c r="P719" s="219"/>
      <c r="Q719" s="275">
        <v>1</v>
      </c>
      <c r="R719" s="115">
        <v>61700</v>
      </c>
      <c r="S719" s="115">
        <v>38300</v>
      </c>
      <c r="T719" s="85" t="s">
        <v>730</v>
      </c>
      <c r="U719" s="275"/>
      <c r="V719" s="275">
        <v>1</v>
      </c>
      <c r="W719" s="86">
        <v>388923</v>
      </c>
      <c r="X719" s="86">
        <v>2108301</v>
      </c>
      <c r="Y719" s="86" t="s">
        <v>614</v>
      </c>
      <c r="Z719" s="86"/>
      <c r="AA719" s="276" t="s">
        <v>36</v>
      </c>
    </row>
    <row r="720" spans="1:27">
      <c r="A720" s="367"/>
      <c r="B720" s="76"/>
      <c r="D720" s="443" t="s">
        <v>731</v>
      </c>
      <c r="E720" s="443" t="s">
        <v>732</v>
      </c>
      <c r="F720" s="85" t="s">
        <v>733</v>
      </c>
      <c r="G720" s="275">
        <v>3</v>
      </c>
      <c r="H720" s="84">
        <v>61700</v>
      </c>
      <c r="I720" s="85"/>
      <c r="J720" s="443"/>
      <c r="K720" s="443"/>
      <c r="L720" s="444"/>
      <c r="M720" s="444"/>
      <c r="N720" s="444"/>
      <c r="O720" s="444"/>
      <c r="P720" s="444"/>
      <c r="Q720" s="275">
        <v>1</v>
      </c>
      <c r="R720" s="115">
        <v>61700</v>
      </c>
      <c r="S720" s="115">
        <v>38300</v>
      </c>
      <c r="T720" s="85" t="s">
        <v>734</v>
      </c>
      <c r="U720" s="275"/>
      <c r="V720" s="275">
        <v>1</v>
      </c>
      <c r="W720" s="248">
        <v>384811</v>
      </c>
      <c r="X720" s="248">
        <v>2079567</v>
      </c>
      <c r="Y720" s="86" t="s">
        <v>614</v>
      </c>
      <c r="Z720" s="248"/>
      <c r="AA720" s="276" t="s">
        <v>36</v>
      </c>
    </row>
    <row r="721" spans="1:31">
      <c r="A721" s="367"/>
      <c r="B721" s="76"/>
      <c r="D721" s="443"/>
      <c r="E721" s="443"/>
      <c r="F721" s="85"/>
      <c r="G721" s="275"/>
      <c r="H721" s="84"/>
      <c r="I721" s="85"/>
      <c r="J721" s="443"/>
      <c r="K721" s="443"/>
      <c r="L721" s="443"/>
      <c r="M721" s="443"/>
      <c r="N721" s="443"/>
      <c r="O721" s="443"/>
      <c r="P721" s="443"/>
      <c r="Q721" s="275">
        <v>1</v>
      </c>
      <c r="R721" s="115">
        <v>61700</v>
      </c>
      <c r="S721" s="115">
        <v>38300</v>
      </c>
      <c r="T721" s="85" t="s">
        <v>734</v>
      </c>
      <c r="U721" s="275"/>
      <c r="V721" s="275">
        <v>1</v>
      </c>
      <c r="W721" s="248">
        <v>384869</v>
      </c>
      <c r="X721" s="248">
        <v>2079441</v>
      </c>
      <c r="Y721" s="86" t="s">
        <v>614</v>
      </c>
      <c r="Z721" s="248"/>
      <c r="AA721" s="276" t="s">
        <v>36</v>
      </c>
    </row>
    <row r="722" spans="1:31" s="123" customFormat="1" ht="21.75" thickBot="1">
      <c r="A722" s="548"/>
      <c r="B722" s="509"/>
      <c r="D722" s="279"/>
      <c r="E722" s="279"/>
      <c r="F722" s="90"/>
      <c r="G722" s="166"/>
      <c r="H722" s="91"/>
      <c r="I722" s="90"/>
      <c r="J722" s="279"/>
      <c r="K722" s="279"/>
      <c r="L722" s="279"/>
      <c r="M722" s="279"/>
      <c r="N722" s="279"/>
      <c r="O722" s="279"/>
      <c r="P722" s="279"/>
      <c r="Q722" s="166">
        <v>1</v>
      </c>
      <c r="R722" s="213">
        <v>61700</v>
      </c>
      <c r="S722" s="213">
        <v>38300</v>
      </c>
      <c r="T722" s="90" t="s">
        <v>734</v>
      </c>
      <c r="U722" s="166"/>
      <c r="V722" s="166">
        <v>1</v>
      </c>
      <c r="W722" s="92">
        <v>384940</v>
      </c>
      <c r="X722" s="92">
        <v>2079574</v>
      </c>
      <c r="Y722" s="92" t="s">
        <v>614</v>
      </c>
      <c r="Z722" s="92"/>
      <c r="AA722" s="278" t="s">
        <v>36</v>
      </c>
    </row>
    <row r="723" spans="1:31" s="497" customFormat="1" ht="21.75" thickBot="1">
      <c r="A723" s="676" t="s">
        <v>735</v>
      </c>
      <c r="B723" s="677"/>
      <c r="C723" s="677"/>
      <c r="D723" s="505"/>
      <c r="E723" s="505"/>
      <c r="F723" s="505"/>
      <c r="G723" s="599">
        <f>G724+G735+G746+G768</f>
        <v>53</v>
      </c>
      <c r="H723" s="523">
        <v>61700</v>
      </c>
      <c r="I723" s="505"/>
      <c r="J723" s="505"/>
      <c r="K723" s="505"/>
      <c r="L723" s="507">
        <f>L724+L735+L746+L768</f>
        <v>16</v>
      </c>
      <c r="M723" s="507">
        <f>M724+M735+M746+M768</f>
        <v>16</v>
      </c>
      <c r="N723" s="507">
        <f>N724+N735+N746+N768</f>
        <v>15</v>
      </c>
      <c r="O723" s="507">
        <f>O724+O735+O746+O768</f>
        <v>1</v>
      </c>
      <c r="P723" s="507"/>
      <c r="Q723" s="573">
        <f>G723-L723+M723</f>
        <v>53</v>
      </c>
      <c r="R723" s="573">
        <f>R724+R735+R746+R768</f>
        <v>3270100</v>
      </c>
      <c r="S723" s="573">
        <f>S724+S735+S746+S768</f>
        <v>2029900</v>
      </c>
      <c r="T723" s="505"/>
      <c r="U723" s="599">
        <f>U724+U735+U746+U768</f>
        <v>16</v>
      </c>
      <c r="V723" s="573">
        <f>G723-L723+M723</f>
        <v>53</v>
      </c>
      <c r="W723" s="495"/>
      <c r="X723" s="495"/>
      <c r="Y723" s="495"/>
      <c r="Z723" s="495">
        <f>COUNTA(Z724+Z735+Z746+Z768)</f>
        <v>1</v>
      </c>
      <c r="AA723" s="495">
        <f>COUNTA(AA724+AA735+AA746+AA768)</f>
        <v>1</v>
      </c>
      <c r="AB723" s="599"/>
      <c r="AC723" s="599"/>
      <c r="AD723" s="599"/>
    </row>
    <row r="724" spans="1:31" s="497" customFormat="1" ht="21.75" thickBot="1">
      <c r="A724" s="519">
        <v>21</v>
      </c>
      <c r="B724" s="520" t="s">
        <v>736</v>
      </c>
      <c r="C724" s="531"/>
      <c r="D724" s="531"/>
      <c r="E724" s="531"/>
      <c r="F724" s="531"/>
      <c r="G724" s="522">
        <f>SUM(G725:G734)</f>
        <v>10</v>
      </c>
      <c r="H724" s="523">
        <v>61700</v>
      </c>
      <c r="I724" s="531"/>
      <c r="J724" s="531"/>
      <c r="K724" s="531"/>
      <c r="L724" s="602">
        <f>SUM(L725:M734)</f>
        <v>0</v>
      </c>
      <c r="M724" s="602">
        <f t="shared" ref="M724:O724" si="4">SUM(M725:N734)</f>
        <v>0</v>
      </c>
      <c r="N724" s="602">
        <f t="shared" si="4"/>
        <v>0</v>
      </c>
      <c r="O724" s="602">
        <f t="shared" si="4"/>
        <v>0</v>
      </c>
      <c r="P724" s="602"/>
      <c r="Q724" s="524">
        <f>G724-L724+M724</f>
        <v>10</v>
      </c>
      <c r="R724" s="524">
        <f>SUM(R725:R734)</f>
        <v>617000</v>
      </c>
      <c r="S724" s="524">
        <f>SUM(S725:S734)</f>
        <v>383000</v>
      </c>
      <c r="T724" s="531"/>
      <c r="U724" s="522">
        <f>SUM(U725:U734)</f>
        <v>0</v>
      </c>
      <c r="V724" s="522">
        <f>SUM(V725:V734)</f>
        <v>10</v>
      </c>
      <c r="W724" s="525"/>
      <c r="X724" s="525"/>
      <c r="Y724" s="525"/>
      <c r="Z724" s="525">
        <f>COUNTA(Z725:Z734)</f>
        <v>5</v>
      </c>
      <c r="AA724" s="525">
        <f>COUNTA(AA725:AA734)</f>
        <v>5</v>
      </c>
      <c r="AB724" s="522"/>
      <c r="AC724" s="522"/>
      <c r="AD724" s="522"/>
    </row>
    <row r="725" spans="1:31" s="73" customFormat="1">
      <c r="A725" s="662" t="s">
        <v>1173</v>
      </c>
      <c r="B725" s="662"/>
      <c r="D725" s="227" t="s">
        <v>737</v>
      </c>
      <c r="E725" s="227" t="s">
        <v>738</v>
      </c>
      <c r="F725" s="100" t="s">
        <v>739</v>
      </c>
      <c r="G725" s="280">
        <v>2</v>
      </c>
      <c r="H725" s="89">
        <v>61700</v>
      </c>
      <c r="I725" s="100"/>
      <c r="J725" s="227"/>
      <c r="K725" s="227"/>
      <c r="L725" s="600"/>
      <c r="M725" s="600"/>
      <c r="N725" s="600"/>
      <c r="O725" s="600"/>
      <c r="P725" s="600"/>
      <c r="Q725" s="280">
        <v>1</v>
      </c>
      <c r="R725" s="116">
        <v>61700</v>
      </c>
      <c r="S725" s="116">
        <v>38300</v>
      </c>
      <c r="T725" s="100" t="s">
        <v>740</v>
      </c>
      <c r="U725" s="280"/>
      <c r="V725" s="280">
        <v>1</v>
      </c>
      <c r="W725" s="87">
        <v>730787</v>
      </c>
      <c r="X725" s="87">
        <v>2103948</v>
      </c>
      <c r="Y725" s="87" t="s">
        <v>614</v>
      </c>
      <c r="Z725" s="281"/>
      <c r="AA725" s="281" t="s">
        <v>741</v>
      </c>
      <c r="AB725" s="73" t="s">
        <v>1189</v>
      </c>
      <c r="AC725" s="100"/>
      <c r="AD725" s="601"/>
      <c r="AE725" s="282"/>
    </row>
    <row r="726" spans="1:31">
      <c r="A726" s="661" t="s">
        <v>1247</v>
      </c>
      <c r="B726" s="661"/>
      <c r="D726" s="230"/>
      <c r="E726" s="230"/>
      <c r="F726" s="85"/>
      <c r="G726" s="284"/>
      <c r="H726" s="84"/>
      <c r="I726" s="85"/>
      <c r="J726" s="230"/>
      <c r="K726" s="230"/>
      <c r="L726" s="288"/>
      <c r="M726" s="288"/>
      <c r="N726" s="288"/>
      <c r="O726" s="288"/>
      <c r="P726" s="288"/>
      <c r="Q726" s="284">
        <v>1</v>
      </c>
      <c r="R726" s="115">
        <v>61700</v>
      </c>
      <c r="S726" s="115">
        <v>38300</v>
      </c>
      <c r="T726" s="85" t="s">
        <v>742</v>
      </c>
      <c r="U726" s="284"/>
      <c r="V726" s="284">
        <v>1</v>
      </c>
      <c r="W726" s="86">
        <v>731933</v>
      </c>
      <c r="X726" s="86">
        <v>2103429</v>
      </c>
      <c r="Y726" s="86" t="s">
        <v>614</v>
      </c>
      <c r="Z726" s="285" t="s">
        <v>741</v>
      </c>
      <c r="AA726" s="285"/>
      <c r="AB726" s="53" t="s">
        <v>1191</v>
      </c>
      <c r="AC726" s="85"/>
      <c r="AD726" s="286"/>
      <c r="AE726" s="287"/>
    </row>
    <row r="727" spans="1:31">
      <c r="A727" s="661" t="s">
        <v>1248</v>
      </c>
      <c r="B727" s="661"/>
      <c r="D727" s="230" t="s">
        <v>743</v>
      </c>
      <c r="E727" s="230" t="s">
        <v>744</v>
      </c>
      <c r="F727" s="85"/>
      <c r="G727" s="284">
        <v>1</v>
      </c>
      <c r="H727" s="84">
        <v>61700</v>
      </c>
      <c r="I727" s="85"/>
      <c r="J727" s="230"/>
      <c r="K727" s="230"/>
      <c r="L727" s="288"/>
      <c r="M727" s="288"/>
      <c r="N727" s="288"/>
      <c r="O727" s="288"/>
      <c r="P727" s="288"/>
      <c r="Q727" s="284">
        <v>1</v>
      </c>
      <c r="R727" s="115">
        <v>61700</v>
      </c>
      <c r="S727" s="115">
        <v>38300</v>
      </c>
      <c r="T727" s="85" t="s">
        <v>745</v>
      </c>
      <c r="U727" s="284"/>
      <c r="V727" s="284">
        <v>1</v>
      </c>
      <c r="W727" s="86">
        <v>684380</v>
      </c>
      <c r="X727" s="86">
        <v>2133000</v>
      </c>
      <c r="Y727" s="86" t="s">
        <v>614</v>
      </c>
      <c r="Z727" s="285" t="s">
        <v>741</v>
      </c>
      <c r="AA727" s="285"/>
      <c r="AB727" s="85"/>
      <c r="AC727" s="85"/>
      <c r="AD727" s="286"/>
      <c r="AE727" s="287"/>
    </row>
    <row r="728" spans="1:31">
      <c r="A728" s="661" t="s">
        <v>1167</v>
      </c>
      <c r="B728" s="661"/>
      <c r="D728" s="230" t="s">
        <v>746</v>
      </c>
      <c r="E728" s="230" t="s">
        <v>342</v>
      </c>
      <c r="F728" s="85"/>
      <c r="G728" s="284">
        <v>2</v>
      </c>
      <c r="H728" s="84">
        <v>61700</v>
      </c>
      <c r="I728" s="85"/>
      <c r="J728" s="230"/>
      <c r="K728" s="230"/>
      <c r="L728" s="288"/>
      <c r="M728" s="288"/>
      <c r="N728" s="288"/>
      <c r="O728" s="288"/>
      <c r="P728" s="288"/>
      <c r="Q728" s="284">
        <v>1</v>
      </c>
      <c r="R728" s="115">
        <v>61700</v>
      </c>
      <c r="S728" s="115">
        <v>38300</v>
      </c>
      <c r="T728" s="85" t="s">
        <v>747</v>
      </c>
      <c r="U728" s="284"/>
      <c r="V728" s="284">
        <v>1</v>
      </c>
      <c r="W728" s="86">
        <v>670244</v>
      </c>
      <c r="X728" s="86">
        <v>2030133</v>
      </c>
      <c r="Y728" s="86" t="s">
        <v>614</v>
      </c>
      <c r="Z728" s="285" t="s">
        <v>741</v>
      </c>
      <c r="AA728" s="285"/>
      <c r="AD728" s="286"/>
      <c r="AE728" s="287"/>
    </row>
    <row r="729" spans="1:31">
      <c r="A729" s="661" t="s">
        <v>1249</v>
      </c>
      <c r="B729" s="661"/>
      <c r="D729" s="230"/>
      <c r="E729" s="230"/>
      <c r="F729" s="85"/>
      <c r="G729" s="284"/>
      <c r="H729" s="84"/>
      <c r="I729" s="85"/>
      <c r="J729" s="230"/>
      <c r="K729" s="230"/>
      <c r="L729" s="288"/>
      <c r="M729" s="288"/>
      <c r="N729" s="288"/>
      <c r="O729" s="288"/>
      <c r="P729" s="288"/>
      <c r="Q729" s="284">
        <v>1</v>
      </c>
      <c r="R729" s="115">
        <v>61700</v>
      </c>
      <c r="S729" s="115">
        <v>38300</v>
      </c>
      <c r="T729" s="85" t="s">
        <v>747</v>
      </c>
      <c r="U729" s="284"/>
      <c r="V729" s="284">
        <v>1</v>
      </c>
      <c r="W729" s="86">
        <v>669207</v>
      </c>
      <c r="X729" s="86">
        <v>2030195</v>
      </c>
      <c r="Y729" s="86" t="s">
        <v>614</v>
      </c>
      <c r="Z729" s="285" t="s">
        <v>741</v>
      </c>
      <c r="AA729" s="285"/>
      <c r="AD729" s="286"/>
      <c r="AE729" s="287"/>
    </row>
    <row r="730" spans="1:31">
      <c r="A730" s="367"/>
      <c r="B730" s="76"/>
      <c r="D730" s="230" t="s">
        <v>366</v>
      </c>
      <c r="E730" s="230" t="s">
        <v>748</v>
      </c>
      <c r="F730" s="85"/>
      <c r="G730" s="284">
        <v>1</v>
      </c>
      <c r="H730" s="84">
        <v>61700</v>
      </c>
      <c r="I730" s="85"/>
      <c r="J730" s="230"/>
      <c r="K730" s="230"/>
      <c r="L730" s="288"/>
      <c r="M730" s="288"/>
      <c r="N730" s="288"/>
      <c r="O730" s="288"/>
      <c r="P730" s="288"/>
      <c r="Q730" s="284">
        <v>1</v>
      </c>
      <c r="R730" s="115">
        <v>61700</v>
      </c>
      <c r="S730" s="115">
        <v>38300</v>
      </c>
      <c r="T730" s="85" t="s">
        <v>749</v>
      </c>
      <c r="U730" s="284"/>
      <c r="V730" s="284">
        <v>1</v>
      </c>
      <c r="W730" s="86">
        <v>732166</v>
      </c>
      <c r="X730" s="86">
        <v>2158235</v>
      </c>
      <c r="Y730" s="86" t="s">
        <v>614</v>
      </c>
      <c r="Z730" s="285"/>
      <c r="AA730" s="285" t="s">
        <v>741</v>
      </c>
      <c r="AD730" s="287"/>
      <c r="AE730" s="286"/>
    </row>
    <row r="731" spans="1:31">
      <c r="A731" s="367"/>
      <c r="B731" s="76"/>
      <c r="D731" s="230" t="s">
        <v>750</v>
      </c>
      <c r="E731" s="230" t="s">
        <v>751</v>
      </c>
      <c r="F731" s="85"/>
      <c r="G731" s="284">
        <v>1</v>
      </c>
      <c r="H731" s="436">
        <f>SUM(H732:H735)</f>
        <v>185100</v>
      </c>
      <c r="I731" s="85"/>
      <c r="J731" s="230"/>
      <c r="K731" s="230"/>
      <c r="L731" s="288"/>
      <c r="M731" s="288"/>
      <c r="N731" s="288"/>
      <c r="O731" s="288"/>
      <c r="P731" s="288"/>
      <c r="Q731" s="284">
        <v>1</v>
      </c>
      <c r="R731" s="115">
        <v>61700</v>
      </c>
      <c r="S731" s="115">
        <v>38300</v>
      </c>
      <c r="T731" s="85" t="s">
        <v>752</v>
      </c>
      <c r="U731" s="284"/>
      <c r="V731" s="284">
        <v>1</v>
      </c>
      <c r="W731" s="86">
        <v>679761</v>
      </c>
      <c r="X731" s="86">
        <v>2050490</v>
      </c>
      <c r="Y731" s="86" t="s">
        <v>614</v>
      </c>
      <c r="Z731" s="285"/>
      <c r="AA731" s="285" t="s">
        <v>741</v>
      </c>
      <c r="AD731" s="287"/>
      <c r="AE731" s="286"/>
    </row>
    <row r="732" spans="1:31">
      <c r="A732" s="367"/>
      <c r="B732" s="76"/>
      <c r="D732" s="230" t="s">
        <v>154</v>
      </c>
      <c r="E732" s="230" t="s">
        <v>753</v>
      </c>
      <c r="F732" s="85"/>
      <c r="G732" s="284">
        <v>2</v>
      </c>
      <c r="H732" s="84">
        <v>61700</v>
      </c>
      <c r="I732" s="85"/>
      <c r="J732" s="230"/>
      <c r="K732" s="230"/>
      <c r="L732" s="288"/>
      <c r="M732" s="288"/>
      <c r="N732" s="288"/>
      <c r="O732" s="288"/>
      <c r="P732" s="288"/>
      <c r="Q732" s="284">
        <v>1</v>
      </c>
      <c r="R732" s="115">
        <v>61700</v>
      </c>
      <c r="S732" s="115">
        <v>38300</v>
      </c>
      <c r="T732" s="85" t="s">
        <v>434</v>
      </c>
      <c r="U732" s="284"/>
      <c r="V732" s="284">
        <v>1</v>
      </c>
      <c r="W732" s="86">
        <v>676334</v>
      </c>
      <c r="X732" s="86">
        <v>2076121</v>
      </c>
      <c r="Y732" s="86" t="s">
        <v>614</v>
      </c>
      <c r="Z732" s="285" t="s">
        <v>741</v>
      </c>
      <c r="AA732" s="285"/>
      <c r="AD732" s="286"/>
      <c r="AE732" s="287"/>
    </row>
    <row r="733" spans="1:31">
      <c r="A733" s="367"/>
      <c r="B733" s="76"/>
      <c r="D733" s="230"/>
      <c r="E733" s="230"/>
      <c r="F733" s="85"/>
      <c r="G733" s="284"/>
      <c r="H733" s="84"/>
      <c r="I733" s="85"/>
      <c r="J733" s="230"/>
      <c r="K733" s="230"/>
      <c r="L733" s="288"/>
      <c r="M733" s="288"/>
      <c r="N733" s="288"/>
      <c r="O733" s="288"/>
      <c r="P733" s="288"/>
      <c r="Q733" s="284">
        <v>1</v>
      </c>
      <c r="R733" s="115">
        <v>61700</v>
      </c>
      <c r="S733" s="115">
        <v>38300</v>
      </c>
      <c r="T733" s="85" t="s">
        <v>434</v>
      </c>
      <c r="U733" s="284"/>
      <c r="V733" s="284">
        <v>1</v>
      </c>
      <c r="W733" s="86">
        <v>675221</v>
      </c>
      <c r="X733" s="86">
        <v>2076138</v>
      </c>
      <c r="Y733" s="86" t="s">
        <v>614</v>
      </c>
      <c r="Z733" s="285"/>
      <c r="AA733" s="285" t="s">
        <v>741</v>
      </c>
      <c r="AD733" s="287"/>
      <c r="AE733" s="286"/>
    </row>
    <row r="734" spans="1:31" s="123" customFormat="1" ht="21.75" thickBot="1">
      <c r="A734" s="548"/>
      <c r="B734" s="509"/>
      <c r="D734" s="228" t="s">
        <v>754</v>
      </c>
      <c r="E734" s="228" t="s">
        <v>755</v>
      </c>
      <c r="F734" s="90" t="s">
        <v>745</v>
      </c>
      <c r="G734" s="229">
        <v>1</v>
      </c>
      <c r="H734" s="91">
        <v>61700</v>
      </c>
      <c r="I734" s="90"/>
      <c r="J734" s="228"/>
      <c r="K734" s="228"/>
      <c r="L734" s="283"/>
      <c r="M734" s="283"/>
      <c r="N734" s="283"/>
      <c r="O734" s="283"/>
      <c r="P734" s="283"/>
      <c r="Q734" s="229">
        <v>1</v>
      </c>
      <c r="R734" s="213">
        <v>61700</v>
      </c>
      <c r="S734" s="213">
        <v>38300</v>
      </c>
      <c r="T734" s="90" t="s">
        <v>756</v>
      </c>
      <c r="U734" s="229"/>
      <c r="V734" s="229">
        <v>1</v>
      </c>
      <c r="W734" s="92">
        <v>704238</v>
      </c>
      <c r="X734" s="92">
        <v>2111620</v>
      </c>
      <c r="Y734" s="92" t="s">
        <v>614</v>
      </c>
      <c r="Z734" s="290"/>
      <c r="AA734" s="290" t="s">
        <v>741</v>
      </c>
      <c r="AD734" s="603"/>
      <c r="AE734" s="291"/>
    </row>
    <row r="735" spans="1:31" s="497" customFormat="1" ht="21.75" thickBot="1">
      <c r="A735" s="519">
        <v>22</v>
      </c>
      <c r="B735" s="520" t="s">
        <v>757</v>
      </c>
      <c r="C735" s="531"/>
      <c r="D735" s="531"/>
      <c r="E735" s="531"/>
      <c r="F735" s="531"/>
      <c r="G735" s="545">
        <f>SUM(G736:G743)</f>
        <v>10</v>
      </c>
      <c r="H735" s="523">
        <v>61700</v>
      </c>
      <c r="I735" s="531"/>
      <c r="J735" s="531"/>
      <c r="K735" s="531"/>
      <c r="L735" s="545">
        <f>SUM(L736:L745)</f>
        <v>0</v>
      </c>
      <c r="M735" s="545">
        <f>SUM(M736:M745)</f>
        <v>0</v>
      </c>
      <c r="N735" s="545">
        <f>SUM(N736:N745)</f>
        <v>0</v>
      </c>
      <c r="O735" s="545">
        <f>SUM(O736:O745)</f>
        <v>0</v>
      </c>
      <c r="P735" s="545">
        <f>SUM(P736:P745)</f>
        <v>0</v>
      </c>
      <c r="Q735" s="524">
        <f>G735-L735+M735</f>
        <v>10</v>
      </c>
      <c r="R735" s="524">
        <f>SUM(R736:R745)</f>
        <v>617000</v>
      </c>
      <c r="S735" s="524">
        <f>SUM(S736:S745)</f>
        <v>383000</v>
      </c>
      <c r="T735" s="531"/>
      <c r="U735" s="545">
        <f>SUM(U736:U743)</f>
        <v>0</v>
      </c>
      <c r="V735" s="545">
        <f>G735-L735+M735</f>
        <v>10</v>
      </c>
      <c r="W735" s="570"/>
      <c r="X735" s="570"/>
      <c r="Y735" s="570"/>
      <c r="Z735" s="570">
        <f>COUNTA(Z736:Z745)</f>
        <v>0</v>
      </c>
      <c r="AA735" s="570">
        <f>COUNTA(AA736:AA745)</f>
        <v>10</v>
      </c>
      <c r="AB735" s="545"/>
      <c r="AC735" s="545"/>
      <c r="AD735" s="545"/>
    </row>
    <row r="736" spans="1:31" s="73" customFormat="1">
      <c r="A736" s="662" t="s">
        <v>1173</v>
      </c>
      <c r="B736" s="662"/>
      <c r="C736" s="604"/>
      <c r="D736" s="227" t="s">
        <v>758</v>
      </c>
      <c r="E736" s="227" t="s">
        <v>759</v>
      </c>
      <c r="F736" s="604"/>
      <c r="G736" s="280">
        <v>4</v>
      </c>
      <c r="H736" s="338">
        <f>SUM(H740:H747)</f>
        <v>246800</v>
      </c>
      <c r="I736" s="604"/>
      <c r="J736" s="227"/>
      <c r="K736" s="227"/>
      <c r="L736" s="600"/>
      <c r="M736" s="600"/>
      <c r="N736" s="600"/>
      <c r="O736" s="600"/>
      <c r="P736" s="600"/>
      <c r="Q736" s="280">
        <v>1</v>
      </c>
      <c r="R736" s="116">
        <v>61700</v>
      </c>
      <c r="S736" s="116">
        <v>38300</v>
      </c>
      <c r="T736" s="100" t="s">
        <v>760</v>
      </c>
      <c r="U736" s="280"/>
      <c r="V736" s="280">
        <v>1</v>
      </c>
      <c r="W736" s="87">
        <v>648189</v>
      </c>
      <c r="X736" s="87">
        <v>2031023</v>
      </c>
      <c r="Y736" s="87" t="s">
        <v>651</v>
      </c>
      <c r="Z736" s="292"/>
      <c r="AA736" s="88" t="s">
        <v>36</v>
      </c>
      <c r="AB736" s="73" t="s">
        <v>1189</v>
      </c>
    </row>
    <row r="737" spans="1:30">
      <c r="A737" s="661" t="s">
        <v>1250</v>
      </c>
      <c r="B737" s="661"/>
      <c r="C737" s="379"/>
      <c r="D737" s="230"/>
      <c r="E737" s="230"/>
      <c r="F737" s="379"/>
      <c r="G737" s="284"/>
      <c r="H737" s="436"/>
      <c r="I737" s="379"/>
      <c r="J737" s="230"/>
      <c r="K737" s="230"/>
      <c r="L737" s="288"/>
      <c r="M737" s="288"/>
      <c r="N737" s="288"/>
      <c r="O737" s="288"/>
      <c r="P737" s="288"/>
      <c r="Q737" s="284">
        <v>1</v>
      </c>
      <c r="R737" s="115">
        <v>61700</v>
      </c>
      <c r="S737" s="115">
        <v>38300</v>
      </c>
      <c r="T737" s="85" t="s">
        <v>760</v>
      </c>
      <c r="U737" s="284"/>
      <c r="V737" s="284">
        <v>1</v>
      </c>
      <c r="W737" s="86">
        <v>647943</v>
      </c>
      <c r="X737" s="86">
        <v>2031126</v>
      </c>
      <c r="Y737" s="86" t="s">
        <v>651</v>
      </c>
      <c r="Z737" s="446"/>
      <c r="AA737" s="120" t="s">
        <v>36</v>
      </c>
      <c r="AB737" s="53" t="s">
        <v>1191</v>
      </c>
    </row>
    <row r="738" spans="1:30">
      <c r="A738" s="661" t="s">
        <v>1251</v>
      </c>
      <c r="B738" s="661"/>
      <c r="C738" s="379"/>
      <c r="D738" s="230"/>
      <c r="E738" s="230"/>
      <c r="F738" s="379"/>
      <c r="G738" s="284"/>
      <c r="H738" s="436"/>
      <c r="I738" s="379"/>
      <c r="J738" s="230"/>
      <c r="K738" s="230"/>
      <c r="L738" s="288"/>
      <c r="M738" s="288"/>
      <c r="N738" s="288"/>
      <c r="O738" s="288"/>
      <c r="P738" s="288"/>
      <c r="Q738" s="284">
        <v>1</v>
      </c>
      <c r="R738" s="115">
        <v>61700</v>
      </c>
      <c r="S738" s="115">
        <v>38300</v>
      </c>
      <c r="T738" s="85" t="s">
        <v>759</v>
      </c>
      <c r="U738" s="284"/>
      <c r="V738" s="284">
        <v>1</v>
      </c>
      <c r="W738" s="86">
        <v>652011</v>
      </c>
      <c r="X738" s="86">
        <v>2033688</v>
      </c>
      <c r="Y738" s="86" t="s">
        <v>651</v>
      </c>
      <c r="Z738" s="446"/>
      <c r="AA738" s="120" t="s">
        <v>36</v>
      </c>
    </row>
    <row r="739" spans="1:30">
      <c r="A739" s="661" t="s">
        <v>1167</v>
      </c>
      <c r="B739" s="661"/>
      <c r="C739" s="379"/>
      <c r="D739" s="230"/>
      <c r="E739" s="230"/>
      <c r="F739" s="379"/>
      <c r="G739" s="284"/>
      <c r="H739" s="436"/>
      <c r="I739" s="379"/>
      <c r="J739" s="230"/>
      <c r="K739" s="230"/>
      <c r="L739" s="288"/>
      <c r="M739" s="288"/>
      <c r="N739" s="288"/>
      <c r="O739" s="288"/>
      <c r="P739" s="288"/>
      <c r="Q739" s="284">
        <v>1</v>
      </c>
      <c r="R739" s="115">
        <v>61700</v>
      </c>
      <c r="S739" s="115">
        <v>38300</v>
      </c>
      <c r="T739" s="85" t="s">
        <v>761</v>
      </c>
      <c r="U739" s="284"/>
      <c r="V739" s="284">
        <v>1</v>
      </c>
      <c r="W739" s="86">
        <v>649625</v>
      </c>
      <c r="X739" s="86">
        <v>2022472</v>
      </c>
      <c r="Y739" s="86" t="s">
        <v>651</v>
      </c>
      <c r="Z739" s="446"/>
      <c r="AA739" s="120" t="s">
        <v>36</v>
      </c>
    </row>
    <row r="740" spans="1:30">
      <c r="A740" s="661" t="s">
        <v>1252</v>
      </c>
      <c r="B740" s="661"/>
      <c r="C740" s="327"/>
      <c r="D740" s="230"/>
      <c r="E740" s="230" t="s">
        <v>762</v>
      </c>
      <c r="F740" s="295" t="s">
        <v>760</v>
      </c>
      <c r="G740" s="284">
        <v>3</v>
      </c>
      <c r="H740" s="84">
        <v>61700</v>
      </c>
      <c r="I740" s="295"/>
      <c r="J740" s="230"/>
      <c r="K740" s="230"/>
      <c r="L740" s="288"/>
      <c r="M740" s="288"/>
      <c r="N740" s="288"/>
      <c r="O740" s="288"/>
      <c r="P740" s="288"/>
      <c r="Q740" s="284">
        <v>1</v>
      </c>
      <c r="R740" s="115">
        <v>61700</v>
      </c>
      <c r="S740" s="115">
        <v>38300</v>
      </c>
      <c r="T740" s="295" t="s">
        <v>763</v>
      </c>
      <c r="U740" s="284"/>
      <c r="V740" s="284">
        <v>1</v>
      </c>
      <c r="W740" s="257">
        <v>649161</v>
      </c>
      <c r="X740" s="257">
        <v>2015859</v>
      </c>
      <c r="Y740" s="86" t="s">
        <v>651</v>
      </c>
      <c r="Z740" s="296"/>
      <c r="AA740" s="120" t="s">
        <v>36</v>
      </c>
    </row>
    <row r="741" spans="1:30">
      <c r="A741" s="367"/>
      <c r="B741" s="76"/>
      <c r="C741" s="327"/>
      <c r="D741" s="230"/>
      <c r="E741" s="230"/>
      <c r="F741" s="295"/>
      <c r="G741" s="284"/>
      <c r="H741" s="84"/>
      <c r="I741" s="295"/>
      <c r="J741" s="230"/>
      <c r="K741" s="230"/>
      <c r="L741" s="288"/>
      <c r="M741" s="288"/>
      <c r="N741" s="288"/>
      <c r="O741" s="288"/>
      <c r="P741" s="288"/>
      <c r="Q741" s="284">
        <v>1</v>
      </c>
      <c r="R741" s="115">
        <v>61700</v>
      </c>
      <c r="S741" s="115">
        <v>38300</v>
      </c>
      <c r="T741" s="295" t="s">
        <v>764</v>
      </c>
      <c r="U741" s="284"/>
      <c r="V741" s="284">
        <v>1</v>
      </c>
      <c r="W741" s="257">
        <v>637543</v>
      </c>
      <c r="X741" s="257">
        <v>2014454</v>
      </c>
      <c r="Y741" s="86" t="s">
        <v>651</v>
      </c>
      <c r="Z741" s="296"/>
      <c r="AA741" s="120" t="s">
        <v>36</v>
      </c>
    </row>
    <row r="742" spans="1:30">
      <c r="A742" s="367"/>
      <c r="B742" s="76"/>
      <c r="C742" s="327"/>
      <c r="D742" s="230"/>
      <c r="E742" s="230"/>
      <c r="F742" s="295"/>
      <c r="G742" s="284"/>
      <c r="H742" s="84"/>
      <c r="I742" s="295"/>
      <c r="J742" s="230"/>
      <c r="K742" s="230"/>
      <c r="L742" s="288"/>
      <c r="M742" s="288"/>
      <c r="N742" s="288"/>
      <c r="O742" s="288"/>
      <c r="P742" s="288"/>
      <c r="Q742" s="284">
        <v>1</v>
      </c>
      <c r="R742" s="115">
        <v>61700</v>
      </c>
      <c r="S742" s="115">
        <v>38300</v>
      </c>
      <c r="T742" s="295" t="s">
        <v>765</v>
      </c>
      <c r="U742" s="284"/>
      <c r="V742" s="284">
        <v>1</v>
      </c>
      <c r="W742" s="257">
        <v>637212</v>
      </c>
      <c r="X742" s="257">
        <v>2013856</v>
      </c>
      <c r="Y742" s="86" t="s">
        <v>651</v>
      </c>
      <c r="Z742" s="296"/>
      <c r="AA742" s="120" t="s">
        <v>36</v>
      </c>
    </row>
    <row r="743" spans="1:30">
      <c r="A743" s="367"/>
      <c r="B743" s="76"/>
      <c r="C743" s="327"/>
      <c r="D743" s="230" t="s">
        <v>766</v>
      </c>
      <c r="E743" s="230" t="s">
        <v>767</v>
      </c>
      <c r="F743" s="295" t="s">
        <v>768</v>
      </c>
      <c r="G743" s="284">
        <v>3</v>
      </c>
      <c r="H743" s="84">
        <v>61700</v>
      </c>
      <c r="I743" s="295"/>
      <c r="J743" s="230"/>
      <c r="K743" s="230"/>
      <c r="L743" s="288"/>
      <c r="M743" s="288"/>
      <c r="N743" s="288"/>
      <c r="O743" s="288"/>
      <c r="P743" s="288"/>
      <c r="Q743" s="284">
        <v>1</v>
      </c>
      <c r="R743" s="115">
        <v>61700</v>
      </c>
      <c r="S743" s="115">
        <v>38300</v>
      </c>
      <c r="T743" s="295" t="s">
        <v>224</v>
      </c>
      <c r="U743" s="284"/>
      <c r="V743" s="284">
        <v>1</v>
      </c>
      <c r="W743" s="257">
        <v>601740</v>
      </c>
      <c r="X743" s="257">
        <v>2018081</v>
      </c>
      <c r="Y743" s="86" t="s">
        <v>651</v>
      </c>
      <c r="Z743" s="296"/>
      <c r="AA743" s="120" t="s">
        <v>36</v>
      </c>
    </row>
    <row r="744" spans="1:30">
      <c r="A744" s="367"/>
      <c r="B744" s="76"/>
      <c r="C744" s="327"/>
      <c r="D744" s="230"/>
      <c r="E744" s="230"/>
      <c r="F744" s="295"/>
      <c r="G744" s="284"/>
      <c r="H744" s="84"/>
      <c r="I744" s="295"/>
      <c r="J744" s="230"/>
      <c r="K744" s="230"/>
      <c r="L744" s="288"/>
      <c r="M744" s="288"/>
      <c r="N744" s="288"/>
      <c r="O744" s="288"/>
      <c r="P744" s="288"/>
      <c r="Q744" s="284">
        <v>1</v>
      </c>
      <c r="R744" s="115">
        <v>61700</v>
      </c>
      <c r="S744" s="115">
        <v>38300</v>
      </c>
      <c r="T744" s="295" t="s">
        <v>769</v>
      </c>
      <c r="U744" s="284"/>
      <c r="V744" s="284">
        <v>1</v>
      </c>
      <c r="W744" s="257">
        <v>605170</v>
      </c>
      <c r="X744" s="257">
        <v>2020172</v>
      </c>
      <c r="Y744" s="86" t="s">
        <v>651</v>
      </c>
      <c r="Z744" s="296"/>
      <c r="AA744" s="120" t="s">
        <v>36</v>
      </c>
    </row>
    <row r="745" spans="1:30" s="123" customFormat="1" ht="21.75" thickBot="1">
      <c r="A745" s="548"/>
      <c r="B745" s="509"/>
      <c r="C745" s="298"/>
      <c r="D745" s="228"/>
      <c r="E745" s="228"/>
      <c r="F745" s="294"/>
      <c r="G745" s="229"/>
      <c r="H745" s="91"/>
      <c r="I745" s="294"/>
      <c r="J745" s="228"/>
      <c r="K745" s="228"/>
      <c r="L745" s="283"/>
      <c r="M745" s="283"/>
      <c r="N745" s="283"/>
      <c r="O745" s="283"/>
      <c r="P745" s="283"/>
      <c r="Q745" s="229">
        <v>1</v>
      </c>
      <c r="R745" s="213">
        <v>61700</v>
      </c>
      <c r="S745" s="213">
        <v>38300</v>
      </c>
      <c r="T745" s="294" t="s">
        <v>769</v>
      </c>
      <c r="U745" s="229"/>
      <c r="V745" s="229">
        <v>1</v>
      </c>
      <c r="W745" s="297">
        <v>606312</v>
      </c>
      <c r="X745" s="297">
        <v>2020426</v>
      </c>
      <c r="Y745" s="92" t="s">
        <v>651</v>
      </c>
      <c r="Z745" s="299"/>
      <c r="AA745" s="300" t="s">
        <v>36</v>
      </c>
    </row>
    <row r="746" spans="1:30" s="497" customFormat="1" ht="21.75" thickBot="1">
      <c r="A746" s="519">
        <v>23</v>
      </c>
      <c r="B746" s="520" t="s">
        <v>770</v>
      </c>
      <c r="C746" s="531"/>
      <c r="D746" s="531"/>
      <c r="E746" s="531"/>
      <c r="F746" s="531"/>
      <c r="G746" s="545">
        <f>SUM(G747:G763)</f>
        <v>20</v>
      </c>
      <c r="H746" s="523">
        <v>61700</v>
      </c>
      <c r="I746" s="531"/>
      <c r="J746" s="531"/>
      <c r="K746" s="531"/>
      <c r="L746" s="545">
        <f>SUM(L747:L767)</f>
        <v>4</v>
      </c>
      <c r="M746" s="545">
        <f>SUM(M747:M767)</f>
        <v>4</v>
      </c>
      <c r="N746" s="545">
        <f>SUM(N747:N767)</f>
        <v>4</v>
      </c>
      <c r="O746" s="545">
        <f>SUM(O747:O767)</f>
        <v>0</v>
      </c>
      <c r="P746" s="545">
        <f>SUM(P747:P767)</f>
        <v>0</v>
      </c>
      <c r="Q746" s="524">
        <f>G746-L746+M746</f>
        <v>20</v>
      </c>
      <c r="R746" s="524">
        <f>SUM(R747:R767)</f>
        <v>1234000</v>
      </c>
      <c r="S746" s="524">
        <f>SUM(S747:S767)</f>
        <v>766000</v>
      </c>
      <c r="T746" s="531"/>
      <c r="U746" s="545">
        <f>SUM(U747:U764)</f>
        <v>4</v>
      </c>
      <c r="V746" s="545">
        <f>G746-L746+M746</f>
        <v>20</v>
      </c>
      <c r="W746" s="570"/>
      <c r="X746" s="570"/>
      <c r="Y746" s="570"/>
      <c r="Z746" s="570">
        <f>COUNTA(Z747:Z767)</f>
        <v>0</v>
      </c>
      <c r="AA746" s="570">
        <f>COUNTA(AA747:AA767)</f>
        <v>0</v>
      </c>
      <c r="AB746" s="545"/>
      <c r="AC746" s="545"/>
      <c r="AD746" s="545"/>
    </row>
    <row r="747" spans="1:30" s="73" customFormat="1">
      <c r="A747" s="662" t="s">
        <v>1173</v>
      </c>
      <c r="B747" s="662"/>
      <c r="C747" s="100"/>
      <c r="D747" s="100" t="s">
        <v>154</v>
      </c>
      <c r="E747" s="100" t="s">
        <v>680</v>
      </c>
      <c r="F747" s="100" t="s">
        <v>771</v>
      </c>
      <c r="G747" s="89">
        <v>8</v>
      </c>
      <c r="H747" s="89">
        <v>61700</v>
      </c>
      <c r="I747" s="100"/>
      <c r="J747" s="100" t="s">
        <v>154</v>
      </c>
      <c r="K747" s="100"/>
      <c r="L747" s="517"/>
      <c r="M747" s="517"/>
      <c r="N747" s="517"/>
      <c r="O747" s="517"/>
      <c r="P747" s="517"/>
      <c r="Q747" s="89">
        <v>1</v>
      </c>
      <c r="R747" s="116">
        <v>61700</v>
      </c>
      <c r="S747" s="116">
        <v>38300</v>
      </c>
      <c r="T747" s="100" t="s">
        <v>771</v>
      </c>
      <c r="U747" s="89"/>
      <c r="V747" s="89">
        <v>1</v>
      </c>
      <c r="W747" s="186">
        <v>578655</v>
      </c>
      <c r="X747" s="186">
        <v>2133541</v>
      </c>
      <c r="Y747" s="186"/>
      <c r="Z747" s="186"/>
      <c r="AA747" s="186"/>
      <c r="AB747" s="73" t="s">
        <v>1189</v>
      </c>
      <c r="AC747" s="100"/>
      <c r="AD747" s="73" t="s">
        <v>772</v>
      </c>
    </row>
    <row r="748" spans="1:30">
      <c r="A748" s="661" t="s">
        <v>1253</v>
      </c>
      <c r="B748" s="661"/>
      <c r="C748" s="85"/>
      <c r="D748" s="85"/>
      <c r="E748" s="85"/>
      <c r="F748" s="85"/>
      <c r="G748" s="84"/>
      <c r="H748" s="84"/>
      <c r="I748" s="85"/>
      <c r="J748" s="85"/>
      <c r="K748" s="85"/>
      <c r="L748" s="219"/>
      <c r="M748" s="219"/>
      <c r="N748" s="219"/>
      <c r="O748" s="219"/>
      <c r="P748" s="219"/>
      <c r="Q748" s="84">
        <v>1</v>
      </c>
      <c r="R748" s="115">
        <v>61700</v>
      </c>
      <c r="S748" s="115">
        <v>38300</v>
      </c>
      <c r="T748" s="85" t="s">
        <v>771</v>
      </c>
      <c r="U748" s="84"/>
      <c r="V748" s="84">
        <v>1</v>
      </c>
      <c r="W748" s="112">
        <v>578752</v>
      </c>
      <c r="X748" s="112">
        <v>2133597</v>
      </c>
      <c r="Y748" s="112"/>
      <c r="Z748" s="112"/>
      <c r="AA748" s="112"/>
      <c r="AB748" s="53" t="s">
        <v>1191</v>
      </c>
      <c r="AC748" s="85"/>
    </row>
    <row r="749" spans="1:30">
      <c r="A749" s="661" t="s">
        <v>1254</v>
      </c>
      <c r="B749" s="661"/>
      <c r="C749" s="85"/>
      <c r="D749" s="85"/>
      <c r="E749" s="85"/>
      <c r="F749" s="85"/>
      <c r="G749" s="84"/>
      <c r="H749" s="84"/>
      <c r="I749" s="85"/>
      <c r="J749" s="85"/>
      <c r="K749" s="85"/>
      <c r="L749" s="219"/>
      <c r="M749" s="219"/>
      <c r="N749" s="219"/>
      <c r="O749" s="219"/>
      <c r="P749" s="219"/>
      <c r="Q749" s="84">
        <v>1</v>
      </c>
      <c r="R749" s="115">
        <v>61700</v>
      </c>
      <c r="S749" s="115">
        <v>38300</v>
      </c>
      <c r="T749" s="85" t="s">
        <v>771</v>
      </c>
      <c r="U749" s="84"/>
      <c r="V749" s="84">
        <v>1</v>
      </c>
      <c r="W749" s="112">
        <v>578593</v>
      </c>
      <c r="X749" s="112">
        <v>2133779</v>
      </c>
      <c r="Y749" s="112"/>
      <c r="Z749" s="112"/>
      <c r="AA749" s="112"/>
      <c r="AB749" s="85"/>
      <c r="AC749" s="85"/>
      <c r="AD749" s="447" t="e">
        <f>86600-#REF!</f>
        <v>#REF!</v>
      </c>
    </row>
    <row r="750" spans="1:30">
      <c r="A750" s="661" t="s">
        <v>1167</v>
      </c>
      <c r="B750" s="661"/>
      <c r="C750" s="85"/>
      <c r="D750" s="85"/>
      <c r="E750" s="85"/>
      <c r="F750" s="85"/>
      <c r="G750" s="84"/>
      <c r="H750" s="84"/>
      <c r="I750" s="85"/>
      <c r="J750" s="85"/>
      <c r="K750" s="85"/>
      <c r="L750" s="219"/>
      <c r="M750" s="219"/>
      <c r="N750" s="219"/>
      <c r="O750" s="219"/>
      <c r="P750" s="219"/>
      <c r="Q750" s="84">
        <v>1</v>
      </c>
      <c r="R750" s="115">
        <v>61700</v>
      </c>
      <c r="S750" s="115">
        <v>38300</v>
      </c>
      <c r="T750" s="85" t="s">
        <v>771</v>
      </c>
      <c r="U750" s="84"/>
      <c r="V750" s="84">
        <v>1</v>
      </c>
      <c r="W750" s="112">
        <v>578731</v>
      </c>
      <c r="X750" s="112">
        <v>2134148</v>
      </c>
      <c r="Y750" s="112"/>
      <c r="Z750" s="112"/>
      <c r="AA750" s="112"/>
      <c r="AB750" s="85"/>
      <c r="AC750" s="85"/>
    </row>
    <row r="751" spans="1:30">
      <c r="A751" s="661" t="s">
        <v>1255</v>
      </c>
      <c r="B751" s="661"/>
      <c r="C751" s="85"/>
      <c r="D751" s="85"/>
      <c r="E751" s="85"/>
      <c r="F751" s="85"/>
      <c r="G751" s="84"/>
      <c r="H751" s="84"/>
      <c r="I751" s="85"/>
      <c r="J751" s="85"/>
      <c r="K751" s="85"/>
      <c r="L751" s="219"/>
      <c r="M751" s="219"/>
      <c r="N751" s="219"/>
      <c r="O751" s="219"/>
      <c r="P751" s="219"/>
      <c r="Q751" s="84">
        <v>1</v>
      </c>
      <c r="R751" s="115">
        <v>61700</v>
      </c>
      <c r="S751" s="115">
        <v>38300</v>
      </c>
      <c r="T751" s="85" t="s">
        <v>771</v>
      </c>
      <c r="U751" s="84"/>
      <c r="V751" s="84">
        <v>1</v>
      </c>
      <c r="W751" s="112">
        <v>583884</v>
      </c>
      <c r="X751" s="112">
        <v>2133503</v>
      </c>
      <c r="Y751" s="112"/>
      <c r="Z751" s="112"/>
      <c r="AA751" s="112"/>
      <c r="AB751" s="85"/>
      <c r="AC751" s="85"/>
    </row>
    <row r="752" spans="1:30">
      <c r="A752" s="86"/>
      <c r="B752" s="214"/>
      <c r="C752" s="85"/>
      <c r="D752" s="85"/>
      <c r="E752" s="85"/>
      <c r="F752" s="85"/>
      <c r="G752" s="84"/>
      <c r="H752" s="84"/>
      <c r="I752" s="85"/>
      <c r="J752" s="85"/>
      <c r="K752" s="85"/>
      <c r="L752" s="219"/>
      <c r="M752" s="219"/>
      <c r="N752" s="219"/>
      <c r="O752" s="219"/>
      <c r="P752" s="219"/>
      <c r="Q752" s="84">
        <v>1</v>
      </c>
      <c r="R752" s="115">
        <v>61700</v>
      </c>
      <c r="S752" s="115">
        <v>38300</v>
      </c>
      <c r="T752" s="85" t="s">
        <v>771</v>
      </c>
      <c r="U752" s="84"/>
      <c r="V752" s="84">
        <v>1</v>
      </c>
      <c r="W752" s="112">
        <v>583816</v>
      </c>
      <c r="X752" s="112">
        <v>2133431</v>
      </c>
      <c r="Y752" s="112"/>
      <c r="Z752" s="112"/>
      <c r="AA752" s="112"/>
      <c r="AB752" s="85"/>
      <c r="AC752" s="85"/>
    </row>
    <row r="753" spans="1:30">
      <c r="A753" s="86"/>
      <c r="B753" s="214"/>
      <c r="C753" s="85"/>
      <c r="D753" s="85"/>
      <c r="E753" s="85"/>
      <c r="F753" s="85"/>
      <c r="G753" s="84"/>
      <c r="H753" s="84"/>
      <c r="I753" s="85"/>
      <c r="J753" s="85"/>
      <c r="K753" s="85"/>
      <c r="L753" s="219"/>
      <c r="M753" s="219"/>
      <c r="N753" s="219"/>
      <c r="O753" s="219"/>
      <c r="P753" s="219"/>
      <c r="Q753" s="84">
        <v>1</v>
      </c>
      <c r="R753" s="115">
        <v>61700</v>
      </c>
      <c r="S753" s="115">
        <v>38300</v>
      </c>
      <c r="T753" s="85" t="s">
        <v>773</v>
      </c>
      <c r="U753" s="84"/>
      <c r="V753" s="84">
        <v>1</v>
      </c>
      <c r="W753" s="112">
        <v>581359</v>
      </c>
      <c r="X753" s="112">
        <v>2132252</v>
      </c>
      <c r="Y753" s="112"/>
      <c r="Z753" s="112"/>
      <c r="AA753" s="112"/>
      <c r="AB753" s="85"/>
      <c r="AC753" s="85"/>
    </row>
    <row r="754" spans="1:30">
      <c r="A754" s="86"/>
      <c r="B754" s="214"/>
      <c r="C754" s="85"/>
      <c r="D754" s="85"/>
      <c r="E754" s="85"/>
      <c r="F754" s="85"/>
      <c r="G754" s="84"/>
      <c r="H754" s="84"/>
      <c r="I754" s="85"/>
      <c r="J754" s="85"/>
      <c r="K754" s="85"/>
      <c r="L754" s="219"/>
      <c r="M754" s="219"/>
      <c r="N754" s="219"/>
      <c r="O754" s="219"/>
      <c r="P754" s="219"/>
      <c r="Q754" s="84">
        <v>1</v>
      </c>
      <c r="R754" s="115">
        <v>61700</v>
      </c>
      <c r="S754" s="115">
        <v>38300</v>
      </c>
      <c r="T754" s="85" t="s">
        <v>773</v>
      </c>
      <c r="U754" s="84"/>
      <c r="V754" s="84">
        <v>1</v>
      </c>
      <c r="W754" s="112">
        <v>581355</v>
      </c>
      <c r="X754" s="112">
        <v>213293</v>
      </c>
      <c r="Y754" s="112"/>
      <c r="Z754" s="112"/>
      <c r="AA754" s="112"/>
      <c r="AB754" s="85"/>
      <c r="AC754" s="85"/>
    </row>
    <row r="755" spans="1:30">
      <c r="A755" s="86"/>
      <c r="B755" s="214"/>
      <c r="C755" s="448"/>
      <c r="D755" s="448"/>
      <c r="E755" s="214" t="s">
        <v>774</v>
      </c>
      <c r="F755" s="214" t="s">
        <v>774</v>
      </c>
      <c r="G755" s="84">
        <v>4</v>
      </c>
      <c r="H755" s="436">
        <f>SUM(H759:H775)</f>
        <v>370200</v>
      </c>
      <c r="I755" s="448"/>
      <c r="J755" s="448"/>
      <c r="K755" s="214"/>
      <c r="L755" s="431"/>
      <c r="M755" s="431"/>
      <c r="N755" s="431"/>
      <c r="O755" s="431"/>
      <c r="P755" s="431"/>
      <c r="Q755" s="84">
        <v>1</v>
      </c>
      <c r="R755" s="115">
        <v>61700</v>
      </c>
      <c r="S755" s="115">
        <v>38300</v>
      </c>
      <c r="T755" s="214" t="s">
        <v>774</v>
      </c>
      <c r="U755" s="84"/>
      <c r="V755" s="84">
        <v>1</v>
      </c>
      <c r="W755" s="112">
        <v>586438</v>
      </c>
      <c r="X755" s="112">
        <v>2117352</v>
      </c>
      <c r="Y755" s="112"/>
      <c r="Z755" s="112"/>
      <c r="AA755" s="112"/>
      <c r="AB755" s="85"/>
      <c r="AC755" s="85"/>
    </row>
    <row r="756" spans="1:30">
      <c r="A756" s="86"/>
      <c r="B756" s="214"/>
      <c r="C756" s="448"/>
      <c r="D756" s="448"/>
      <c r="E756" s="214"/>
      <c r="F756" s="214"/>
      <c r="G756" s="84"/>
      <c r="H756" s="436"/>
      <c r="I756" s="448"/>
      <c r="J756" s="448"/>
      <c r="K756" s="214"/>
      <c r="L756" s="431"/>
      <c r="M756" s="431"/>
      <c r="N756" s="431"/>
      <c r="O756" s="431"/>
      <c r="P756" s="431"/>
      <c r="Q756" s="84">
        <v>1</v>
      </c>
      <c r="R756" s="115">
        <v>61700</v>
      </c>
      <c r="S756" s="115">
        <v>38300</v>
      </c>
      <c r="T756" s="214" t="s">
        <v>774</v>
      </c>
      <c r="U756" s="84"/>
      <c r="V756" s="84">
        <v>1</v>
      </c>
      <c r="W756" s="112">
        <v>584600</v>
      </c>
      <c r="X756" s="112">
        <v>2117403</v>
      </c>
      <c r="Y756" s="112"/>
      <c r="Z756" s="112"/>
      <c r="AA756" s="112"/>
      <c r="AB756" s="85"/>
      <c r="AC756" s="85"/>
    </row>
    <row r="757" spans="1:30">
      <c r="A757" s="86"/>
      <c r="B757" s="214"/>
      <c r="C757" s="448"/>
      <c r="D757" s="448"/>
      <c r="E757" s="214"/>
      <c r="F757" s="214"/>
      <c r="G757" s="84"/>
      <c r="H757" s="436"/>
      <c r="I757" s="448"/>
      <c r="J757" s="448"/>
      <c r="K757" s="214"/>
      <c r="L757" s="431"/>
      <c r="M757" s="431"/>
      <c r="N757" s="431"/>
      <c r="O757" s="431"/>
      <c r="P757" s="431"/>
      <c r="Q757" s="84">
        <v>1</v>
      </c>
      <c r="R757" s="115">
        <v>61700</v>
      </c>
      <c r="S757" s="115">
        <v>38300</v>
      </c>
      <c r="T757" s="214" t="s">
        <v>774</v>
      </c>
      <c r="U757" s="84"/>
      <c r="V757" s="84">
        <v>1</v>
      </c>
      <c r="W757" s="112">
        <v>584281</v>
      </c>
      <c r="X757" s="112">
        <v>2117243</v>
      </c>
      <c r="Y757" s="112"/>
      <c r="Z757" s="112"/>
      <c r="AA757" s="112"/>
      <c r="AB757" s="85"/>
      <c r="AC757" s="85"/>
    </row>
    <row r="758" spans="1:30">
      <c r="A758" s="86"/>
      <c r="B758" s="214"/>
      <c r="C758" s="448"/>
      <c r="D758" s="448"/>
      <c r="E758" s="214"/>
      <c r="F758" s="214"/>
      <c r="G758" s="84"/>
      <c r="H758" s="436"/>
      <c r="I758" s="448"/>
      <c r="J758" s="448"/>
      <c r="K758" s="214"/>
      <c r="L758" s="431"/>
      <c r="M758" s="431"/>
      <c r="N758" s="431"/>
      <c r="O758" s="431"/>
      <c r="P758" s="431"/>
      <c r="Q758" s="84">
        <v>1</v>
      </c>
      <c r="R758" s="115">
        <v>61700</v>
      </c>
      <c r="S758" s="115">
        <v>38300</v>
      </c>
      <c r="T758" s="214" t="s">
        <v>774</v>
      </c>
      <c r="U758" s="84"/>
      <c r="V758" s="84">
        <v>1</v>
      </c>
      <c r="W758" s="112">
        <v>584757</v>
      </c>
      <c r="X758" s="112">
        <v>2117104</v>
      </c>
      <c r="Y758" s="112"/>
      <c r="Z758" s="112"/>
      <c r="AA758" s="112"/>
      <c r="AB758" s="85"/>
      <c r="AC758" s="85"/>
    </row>
    <row r="759" spans="1:30">
      <c r="A759" s="86"/>
      <c r="B759" s="214"/>
      <c r="C759" s="448"/>
      <c r="D759" s="448"/>
      <c r="E759" s="214" t="s">
        <v>775</v>
      </c>
      <c r="F759" s="214" t="s">
        <v>776</v>
      </c>
      <c r="G759" s="84">
        <v>4</v>
      </c>
      <c r="H759" s="84">
        <v>61700</v>
      </c>
      <c r="I759" s="448"/>
      <c r="J759" s="448"/>
      <c r="K759" s="214"/>
      <c r="L759" s="431">
        <v>0</v>
      </c>
      <c r="M759" s="431">
        <v>0</v>
      </c>
      <c r="N759" s="431">
        <v>0</v>
      </c>
      <c r="O759" s="431">
        <v>0</v>
      </c>
      <c r="P759" s="431"/>
      <c r="Q759" s="84">
        <v>1</v>
      </c>
      <c r="R759" s="115">
        <v>61700</v>
      </c>
      <c r="S759" s="115">
        <v>38300</v>
      </c>
      <c r="T759" s="214" t="s">
        <v>775</v>
      </c>
      <c r="U759" s="84"/>
      <c r="V759" s="84">
        <v>1</v>
      </c>
      <c r="W759" s="112">
        <v>588271</v>
      </c>
      <c r="X759" s="112">
        <v>2119800</v>
      </c>
      <c r="Y759" s="112"/>
      <c r="Z759" s="112"/>
      <c r="AA759" s="112"/>
      <c r="AB759" s="85"/>
      <c r="AC759" s="85"/>
    </row>
    <row r="760" spans="1:30">
      <c r="A760" s="86"/>
      <c r="B760" s="214"/>
      <c r="C760" s="448"/>
      <c r="D760" s="448"/>
      <c r="E760" s="214"/>
      <c r="F760" s="214"/>
      <c r="G760" s="84"/>
      <c r="H760" s="84"/>
      <c r="I760" s="448"/>
      <c r="J760" s="448"/>
      <c r="K760" s="214"/>
      <c r="L760" s="431"/>
      <c r="M760" s="431"/>
      <c r="N760" s="431"/>
      <c r="O760" s="431"/>
      <c r="P760" s="431"/>
      <c r="Q760" s="84">
        <v>1</v>
      </c>
      <c r="R760" s="115">
        <v>61700</v>
      </c>
      <c r="S760" s="115">
        <v>38300</v>
      </c>
      <c r="T760" s="214" t="s">
        <v>775</v>
      </c>
      <c r="U760" s="84"/>
      <c r="V760" s="84">
        <v>1</v>
      </c>
      <c r="W760" s="112">
        <v>587963</v>
      </c>
      <c r="X760" s="112">
        <v>2119721</v>
      </c>
      <c r="Y760" s="112"/>
      <c r="Z760" s="112"/>
      <c r="AA760" s="112"/>
      <c r="AB760" s="85"/>
      <c r="AC760" s="85"/>
    </row>
    <row r="761" spans="1:30">
      <c r="A761" s="86"/>
      <c r="B761" s="214"/>
      <c r="C761" s="448"/>
      <c r="D761" s="448"/>
      <c r="E761" s="214"/>
      <c r="F761" s="214"/>
      <c r="G761" s="84"/>
      <c r="H761" s="84"/>
      <c r="I761" s="448"/>
      <c r="J761" s="448"/>
      <c r="K761" s="214"/>
      <c r="L761" s="431"/>
      <c r="M761" s="431"/>
      <c r="N761" s="431"/>
      <c r="O761" s="431"/>
      <c r="P761" s="431"/>
      <c r="Q761" s="84">
        <v>1</v>
      </c>
      <c r="R761" s="115">
        <v>61700</v>
      </c>
      <c r="S761" s="115">
        <v>38300</v>
      </c>
      <c r="T761" s="214" t="s">
        <v>775</v>
      </c>
      <c r="U761" s="84"/>
      <c r="V761" s="84">
        <v>1</v>
      </c>
      <c r="W761" s="112">
        <v>587331</v>
      </c>
      <c r="X761" s="112">
        <v>2119625</v>
      </c>
      <c r="Y761" s="112"/>
      <c r="Z761" s="112"/>
      <c r="AA761" s="112"/>
      <c r="AB761" s="428"/>
      <c r="AC761" s="428"/>
      <c r="AD761" s="422"/>
    </row>
    <row r="762" spans="1:30">
      <c r="A762" s="86"/>
      <c r="B762" s="214"/>
      <c r="C762" s="448"/>
      <c r="D762" s="448"/>
      <c r="E762" s="214"/>
      <c r="F762" s="214"/>
      <c r="G762" s="84"/>
      <c r="H762" s="84"/>
      <c r="I762" s="448"/>
      <c r="J762" s="448"/>
      <c r="K762" s="214"/>
      <c r="L762" s="431"/>
      <c r="M762" s="431"/>
      <c r="N762" s="431"/>
      <c r="O762" s="431"/>
      <c r="P762" s="431"/>
      <c r="Q762" s="84">
        <v>1</v>
      </c>
      <c r="R762" s="115">
        <v>61700</v>
      </c>
      <c r="S762" s="115">
        <v>38300</v>
      </c>
      <c r="T762" s="214" t="s">
        <v>775</v>
      </c>
      <c r="U762" s="84"/>
      <c r="V762" s="84">
        <v>1</v>
      </c>
      <c r="W762" s="112">
        <v>587847</v>
      </c>
      <c r="X762" s="112">
        <v>2119694</v>
      </c>
      <c r="Y762" s="112"/>
      <c r="Z762" s="112"/>
      <c r="AA762" s="112"/>
      <c r="AB762" s="428"/>
      <c r="AC762" s="428"/>
      <c r="AD762" s="422"/>
    </row>
    <row r="763" spans="1:30">
      <c r="A763" s="86"/>
      <c r="B763" s="214"/>
      <c r="C763" s="448"/>
      <c r="D763" s="275" t="s">
        <v>777</v>
      </c>
      <c r="E763" s="214" t="s">
        <v>777</v>
      </c>
      <c r="F763" s="214"/>
      <c r="G763" s="84">
        <v>4</v>
      </c>
      <c r="H763" s="51">
        <v>61700</v>
      </c>
      <c r="I763" s="448"/>
      <c r="J763" s="275" t="s">
        <v>777</v>
      </c>
      <c r="K763" s="318" t="s">
        <v>777</v>
      </c>
      <c r="L763" s="235">
        <v>4</v>
      </c>
      <c r="M763" s="235"/>
      <c r="N763" s="235"/>
      <c r="O763" s="235"/>
      <c r="P763" s="235"/>
      <c r="Q763" s="103"/>
      <c r="R763" s="449"/>
      <c r="S763" s="449"/>
      <c r="T763" s="215"/>
      <c r="U763" s="449"/>
      <c r="V763" s="449"/>
      <c r="W763" s="86"/>
      <c r="X763" s="86"/>
      <c r="Y763" s="86"/>
      <c r="Z763" s="86"/>
      <c r="AA763" s="86"/>
      <c r="AB763" s="422" t="s">
        <v>106</v>
      </c>
      <c r="AC763" s="422"/>
      <c r="AD763" s="422"/>
    </row>
    <row r="764" spans="1:30">
      <c r="A764" s="86"/>
      <c r="B764" s="214"/>
      <c r="C764" s="448"/>
      <c r="D764" s="275"/>
      <c r="E764" s="214"/>
      <c r="F764" s="214"/>
      <c r="G764" s="84"/>
      <c r="I764" s="448"/>
      <c r="J764" s="275"/>
      <c r="K764" s="215" t="s">
        <v>778</v>
      </c>
      <c r="L764" s="235"/>
      <c r="M764" s="235">
        <v>4</v>
      </c>
      <c r="N764" s="235">
        <v>4</v>
      </c>
      <c r="O764" s="235">
        <v>0</v>
      </c>
      <c r="P764" s="235"/>
      <c r="Q764" s="103">
        <v>1</v>
      </c>
      <c r="R764" s="96">
        <v>61700</v>
      </c>
      <c r="S764" s="96">
        <v>38300</v>
      </c>
      <c r="T764" s="215" t="s">
        <v>779</v>
      </c>
      <c r="U764" s="103">
        <v>4</v>
      </c>
      <c r="V764" s="103">
        <v>1</v>
      </c>
      <c r="W764" s="188">
        <v>634257</v>
      </c>
      <c r="X764" s="188">
        <v>2085868</v>
      </c>
      <c r="Y764" s="188"/>
      <c r="Z764" s="188"/>
      <c r="AA764" s="188"/>
      <c r="AB764" s="422" t="s">
        <v>780</v>
      </c>
      <c r="AC764" s="422"/>
      <c r="AD764" s="422"/>
    </row>
    <row r="765" spans="1:30">
      <c r="A765" s="86"/>
      <c r="B765" s="214"/>
      <c r="C765" s="448"/>
      <c r="D765" s="275"/>
      <c r="E765" s="214"/>
      <c r="F765" s="214"/>
      <c r="G765" s="84"/>
      <c r="I765" s="448"/>
      <c r="J765" s="275"/>
      <c r="K765" s="215"/>
      <c r="L765" s="215"/>
      <c r="M765" s="215"/>
      <c r="N765" s="215"/>
      <c r="O765" s="215"/>
      <c r="P765" s="215"/>
      <c r="Q765" s="103">
        <v>1</v>
      </c>
      <c r="R765" s="96">
        <v>61700</v>
      </c>
      <c r="S765" s="96">
        <v>38300</v>
      </c>
      <c r="T765" s="215" t="s">
        <v>779</v>
      </c>
      <c r="U765" s="103"/>
      <c r="V765" s="103">
        <v>1</v>
      </c>
      <c r="W765" s="188">
        <v>634428</v>
      </c>
      <c r="X765" s="188">
        <v>2085193</v>
      </c>
      <c r="Y765" s="188"/>
      <c r="Z765" s="188"/>
      <c r="AA765" s="188"/>
      <c r="AB765" s="422"/>
      <c r="AC765" s="422"/>
      <c r="AD765" s="422"/>
    </row>
    <row r="766" spans="1:30">
      <c r="A766" s="86"/>
      <c r="B766" s="214"/>
      <c r="C766" s="448"/>
      <c r="D766" s="275"/>
      <c r="E766" s="214"/>
      <c r="F766" s="214"/>
      <c r="G766" s="84"/>
      <c r="I766" s="448"/>
      <c r="J766" s="275"/>
      <c r="K766" s="215"/>
      <c r="L766" s="215"/>
      <c r="M766" s="215"/>
      <c r="N766" s="215"/>
      <c r="O766" s="215"/>
      <c r="P766" s="215"/>
      <c r="Q766" s="103">
        <v>1</v>
      </c>
      <c r="R766" s="96">
        <v>61700</v>
      </c>
      <c r="S766" s="96">
        <v>38300</v>
      </c>
      <c r="T766" s="215" t="s">
        <v>779</v>
      </c>
      <c r="U766" s="103"/>
      <c r="V766" s="103">
        <v>1</v>
      </c>
      <c r="W766" s="188">
        <v>634322</v>
      </c>
      <c r="X766" s="188">
        <v>2084925</v>
      </c>
      <c r="Y766" s="188"/>
      <c r="Z766" s="188"/>
      <c r="AA766" s="188"/>
      <c r="AB766" s="422"/>
      <c r="AC766" s="422"/>
      <c r="AD766" s="422"/>
    </row>
    <row r="767" spans="1:30" s="123" customFormat="1" ht="21.75" thickBot="1">
      <c r="A767" s="92"/>
      <c r="B767" s="212"/>
      <c r="C767" s="301"/>
      <c r="D767" s="166"/>
      <c r="E767" s="212"/>
      <c r="F767" s="212"/>
      <c r="G767" s="91"/>
      <c r="H767" s="69"/>
      <c r="I767" s="301"/>
      <c r="J767" s="166"/>
      <c r="K767" s="216"/>
      <c r="L767" s="216"/>
      <c r="M767" s="216"/>
      <c r="N767" s="216"/>
      <c r="O767" s="216"/>
      <c r="P767" s="216"/>
      <c r="Q767" s="95">
        <v>1</v>
      </c>
      <c r="R767" s="114">
        <v>61700</v>
      </c>
      <c r="S767" s="114">
        <v>38300</v>
      </c>
      <c r="T767" s="216" t="s">
        <v>779</v>
      </c>
      <c r="U767" s="95"/>
      <c r="V767" s="95">
        <v>1</v>
      </c>
      <c r="W767" s="202">
        <v>634396</v>
      </c>
      <c r="X767" s="202">
        <v>2085346</v>
      </c>
      <c r="Y767" s="202"/>
      <c r="Z767" s="202"/>
      <c r="AA767" s="202"/>
      <c r="AB767" s="583"/>
      <c r="AC767" s="583"/>
      <c r="AD767" s="583"/>
    </row>
    <row r="768" spans="1:30" s="497" customFormat="1" ht="21.75" thickBot="1">
      <c r="A768" s="519">
        <v>24</v>
      </c>
      <c r="B768" s="520" t="s">
        <v>781</v>
      </c>
      <c r="C768" s="531"/>
      <c r="D768" s="531"/>
      <c r="E768" s="531"/>
      <c r="F768" s="531"/>
      <c r="G768" s="545">
        <f>SUM(G769:G784)</f>
        <v>13</v>
      </c>
      <c r="H768" s="523">
        <v>61700</v>
      </c>
      <c r="I768" s="531"/>
      <c r="J768" s="531"/>
      <c r="K768" s="531"/>
      <c r="L768" s="545">
        <f>SUM(L769:L786)</f>
        <v>12</v>
      </c>
      <c r="M768" s="545">
        <f>SUM(M769:M786)</f>
        <v>12</v>
      </c>
      <c r="N768" s="545">
        <f>SUM(N769:N786)</f>
        <v>11</v>
      </c>
      <c r="O768" s="545">
        <f>SUM(O769:O786)</f>
        <v>1</v>
      </c>
      <c r="P768" s="545">
        <f>SUM(P769:P786)</f>
        <v>0</v>
      </c>
      <c r="Q768" s="524">
        <f>G768-L768+M768</f>
        <v>13</v>
      </c>
      <c r="R768" s="524">
        <f>SUM(R769:R786)</f>
        <v>802100</v>
      </c>
      <c r="S768" s="524">
        <f>SUM(S769:S786)</f>
        <v>497900</v>
      </c>
      <c r="T768" s="531"/>
      <c r="U768" s="545">
        <f>SUM(U769:U786)</f>
        <v>12</v>
      </c>
      <c r="V768" s="545">
        <f>G768-L768+M768</f>
        <v>13</v>
      </c>
      <c r="W768" s="570"/>
      <c r="X768" s="570"/>
      <c r="Y768" s="570"/>
      <c r="Z768" s="570">
        <f>COUNTA(Z769:Z786)</f>
        <v>0</v>
      </c>
      <c r="AA768" s="570">
        <f>COUNTA(AA769:AA786)</f>
        <v>13</v>
      </c>
      <c r="AB768" s="545"/>
      <c r="AC768" s="545"/>
      <c r="AD768" s="545"/>
    </row>
    <row r="769" spans="1:30" s="73" customFormat="1">
      <c r="A769" s="662" t="s">
        <v>1173</v>
      </c>
      <c r="B769" s="662"/>
      <c r="D769" s="73" t="s">
        <v>782</v>
      </c>
      <c r="E769" s="73" t="s">
        <v>783</v>
      </c>
      <c r="G769" s="83">
        <v>7</v>
      </c>
      <c r="H769" s="83">
        <v>61700</v>
      </c>
      <c r="J769" s="100" t="s">
        <v>782</v>
      </c>
      <c r="K769" s="107" t="s">
        <v>783</v>
      </c>
      <c r="L769" s="107">
        <v>7</v>
      </c>
      <c r="M769" s="107"/>
      <c r="N769" s="107"/>
      <c r="O769" s="107"/>
      <c r="P769" s="107"/>
      <c r="Q769" s="220">
        <v>0</v>
      </c>
      <c r="R769" s="220"/>
      <c r="S769" s="220"/>
      <c r="T769" s="107"/>
      <c r="U769" s="105"/>
      <c r="V769" s="220">
        <v>0</v>
      </c>
      <c r="W769" s="55"/>
      <c r="X769" s="55"/>
      <c r="Y769" s="55"/>
      <c r="Z769" s="55"/>
      <c r="AA769" s="55"/>
      <c r="AB769" s="397" t="s">
        <v>784</v>
      </c>
      <c r="AC769" s="397"/>
      <c r="AD769" s="397"/>
    </row>
    <row r="770" spans="1:30">
      <c r="A770" s="661" t="s">
        <v>1256</v>
      </c>
      <c r="B770" s="661"/>
      <c r="J770" s="85" t="s">
        <v>783</v>
      </c>
      <c r="K770" s="104" t="s">
        <v>785</v>
      </c>
      <c r="L770" s="113"/>
      <c r="M770" s="113">
        <v>4</v>
      </c>
      <c r="N770" s="113">
        <v>4</v>
      </c>
      <c r="O770" s="113">
        <v>0</v>
      </c>
      <c r="P770" s="113"/>
      <c r="Q770" s="103">
        <v>1</v>
      </c>
      <c r="R770" s="96">
        <v>61700</v>
      </c>
      <c r="S770" s="96">
        <v>38300</v>
      </c>
      <c r="T770" s="104" t="s">
        <v>756</v>
      </c>
      <c r="U770" s="103">
        <v>1</v>
      </c>
      <c r="V770" s="103">
        <v>1</v>
      </c>
      <c r="W770" s="86">
        <v>598930</v>
      </c>
      <c r="X770" s="86">
        <v>2156780</v>
      </c>
      <c r="Y770" s="86" t="s">
        <v>614</v>
      </c>
      <c r="Z770" s="86"/>
      <c r="AA770" s="120" t="s">
        <v>36</v>
      </c>
      <c r="AB770" s="398" t="s">
        <v>786</v>
      </c>
      <c r="AC770" s="398"/>
      <c r="AD770" s="398"/>
    </row>
    <row r="771" spans="1:30">
      <c r="A771" s="661" t="s">
        <v>1257</v>
      </c>
      <c r="B771" s="661"/>
      <c r="J771" s="85"/>
      <c r="K771" s="104"/>
      <c r="L771" s="113"/>
      <c r="M771" s="113"/>
      <c r="N771" s="113"/>
      <c r="O771" s="113"/>
      <c r="P771" s="113"/>
      <c r="Q771" s="103">
        <v>1</v>
      </c>
      <c r="R771" s="96">
        <v>61700</v>
      </c>
      <c r="S771" s="96">
        <v>38300</v>
      </c>
      <c r="T771" s="104" t="s">
        <v>787</v>
      </c>
      <c r="U771" s="103">
        <v>1</v>
      </c>
      <c r="V771" s="103">
        <v>1</v>
      </c>
      <c r="W771" s="86">
        <v>599231</v>
      </c>
      <c r="X771" s="86">
        <v>2154081</v>
      </c>
      <c r="Y771" s="86" t="s">
        <v>614</v>
      </c>
      <c r="Z771" s="86"/>
      <c r="AA771" s="120" t="s">
        <v>36</v>
      </c>
      <c r="AB771" s="53" t="s">
        <v>1189</v>
      </c>
      <c r="AC771" s="398"/>
      <c r="AD771" s="398"/>
    </row>
    <row r="772" spans="1:30">
      <c r="A772" s="661" t="s">
        <v>1167</v>
      </c>
      <c r="B772" s="661"/>
      <c r="J772" s="85"/>
      <c r="K772" s="104"/>
      <c r="L772" s="113"/>
      <c r="M772" s="113"/>
      <c r="N772" s="113"/>
      <c r="O772" s="113"/>
      <c r="P772" s="113"/>
      <c r="Q772" s="103">
        <v>1</v>
      </c>
      <c r="R772" s="96">
        <v>61700</v>
      </c>
      <c r="S772" s="96">
        <v>38300</v>
      </c>
      <c r="T772" s="104" t="s">
        <v>788</v>
      </c>
      <c r="U772" s="103">
        <v>1</v>
      </c>
      <c r="V772" s="103">
        <v>1</v>
      </c>
      <c r="W772" s="86">
        <v>601614</v>
      </c>
      <c r="X772" s="86">
        <v>2156972</v>
      </c>
      <c r="Y772" s="86" t="s">
        <v>614</v>
      </c>
      <c r="Z772" s="86"/>
      <c r="AA772" s="120" t="s">
        <v>36</v>
      </c>
      <c r="AB772" s="53" t="s">
        <v>1191</v>
      </c>
      <c r="AC772" s="398"/>
      <c r="AD772" s="398"/>
    </row>
    <row r="773" spans="1:30">
      <c r="A773" s="661" t="s">
        <v>1258</v>
      </c>
      <c r="B773" s="661"/>
      <c r="J773" s="85"/>
      <c r="K773" s="104"/>
      <c r="L773" s="113"/>
      <c r="M773" s="113"/>
      <c r="N773" s="113"/>
      <c r="O773" s="113"/>
      <c r="P773" s="113"/>
      <c r="Q773" s="103">
        <v>1</v>
      </c>
      <c r="R773" s="96">
        <v>61700</v>
      </c>
      <c r="S773" s="96">
        <v>38300</v>
      </c>
      <c r="T773" s="104" t="s">
        <v>789</v>
      </c>
      <c r="U773" s="103">
        <v>1</v>
      </c>
      <c r="V773" s="103">
        <v>1</v>
      </c>
      <c r="W773" s="86">
        <v>602262</v>
      </c>
      <c r="X773" s="86">
        <v>2155881</v>
      </c>
      <c r="Y773" s="86" t="s">
        <v>614</v>
      </c>
      <c r="Z773" s="86"/>
      <c r="AA773" s="120" t="s">
        <v>36</v>
      </c>
      <c r="AB773" s="398"/>
      <c r="AC773" s="398"/>
      <c r="AD773" s="398"/>
    </row>
    <row r="774" spans="1:30">
      <c r="A774" s="367"/>
      <c r="B774" s="76"/>
      <c r="D774" s="53" t="s">
        <v>154</v>
      </c>
      <c r="E774" s="53" t="s">
        <v>790</v>
      </c>
      <c r="G774" s="51">
        <v>1</v>
      </c>
      <c r="H774" s="51">
        <v>61700</v>
      </c>
      <c r="J774" s="85" t="s">
        <v>154</v>
      </c>
      <c r="K774" s="104" t="s">
        <v>790</v>
      </c>
      <c r="L774" s="113">
        <v>1</v>
      </c>
      <c r="M774" s="113"/>
      <c r="N774" s="113"/>
      <c r="O774" s="113"/>
      <c r="P774" s="113"/>
      <c r="Q774" s="125">
        <v>0</v>
      </c>
      <c r="R774" s="125"/>
      <c r="S774" s="125"/>
      <c r="T774" s="104"/>
      <c r="U774" s="103"/>
      <c r="V774" s="125">
        <v>0</v>
      </c>
      <c r="AB774" s="398" t="s">
        <v>91</v>
      </c>
      <c r="AC774" s="398"/>
      <c r="AD774" s="398"/>
    </row>
    <row r="775" spans="1:30">
      <c r="A775" s="367"/>
      <c r="B775" s="76"/>
      <c r="E775" s="53" t="s">
        <v>791</v>
      </c>
      <c r="G775" s="51">
        <v>1</v>
      </c>
      <c r="H775" s="51">
        <v>61700</v>
      </c>
      <c r="K775" s="104" t="s">
        <v>791</v>
      </c>
      <c r="L775" s="113">
        <v>1</v>
      </c>
      <c r="M775" s="113"/>
      <c r="N775" s="113"/>
      <c r="O775" s="113"/>
      <c r="P775" s="113"/>
      <c r="Q775" s="125">
        <v>0</v>
      </c>
      <c r="R775" s="125"/>
      <c r="S775" s="125"/>
      <c r="T775" s="104"/>
      <c r="U775" s="103"/>
      <c r="V775" s="125">
        <v>0</v>
      </c>
      <c r="AB775" s="398" t="s">
        <v>91</v>
      </c>
      <c r="AC775" s="398"/>
      <c r="AD775" s="398"/>
    </row>
    <row r="776" spans="1:30" ht="19.5" customHeight="1">
      <c r="A776" s="367"/>
      <c r="B776" s="76"/>
      <c r="K776" s="104" t="s">
        <v>792</v>
      </c>
      <c r="L776" s="113"/>
      <c r="M776" s="113">
        <v>2</v>
      </c>
      <c r="N776" s="113">
        <v>2</v>
      </c>
      <c r="O776" s="113">
        <v>0</v>
      </c>
      <c r="P776" s="113"/>
      <c r="Q776" s="103">
        <v>1</v>
      </c>
      <c r="R776" s="96">
        <v>61700</v>
      </c>
      <c r="S776" s="96">
        <v>38300</v>
      </c>
      <c r="T776" s="104" t="s">
        <v>793</v>
      </c>
      <c r="U776" s="103">
        <v>1</v>
      </c>
      <c r="V776" s="103">
        <v>1</v>
      </c>
      <c r="W776" s="54">
        <v>600066</v>
      </c>
      <c r="X776" s="54">
        <v>2172556</v>
      </c>
      <c r="Y776" s="86" t="s">
        <v>635</v>
      </c>
      <c r="AA776" s="120" t="s">
        <v>36</v>
      </c>
      <c r="AB776" s="398" t="s">
        <v>794</v>
      </c>
      <c r="AC776" s="398"/>
      <c r="AD776" s="398"/>
    </row>
    <row r="777" spans="1:30" ht="19.5" customHeight="1">
      <c r="A777" s="367"/>
      <c r="B777" s="76"/>
      <c r="K777" s="104"/>
      <c r="L777" s="113"/>
      <c r="M777" s="113"/>
      <c r="N777" s="113"/>
      <c r="O777" s="113"/>
      <c r="P777" s="113"/>
      <c r="Q777" s="103">
        <v>1</v>
      </c>
      <c r="R777" s="96">
        <v>61700</v>
      </c>
      <c r="S777" s="96">
        <v>38300</v>
      </c>
      <c r="T777" s="104" t="s">
        <v>795</v>
      </c>
      <c r="U777" s="103">
        <v>1</v>
      </c>
      <c r="V777" s="103">
        <v>1</v>
      </c>
      <c r="W777" s="54">
        <v>599565</v>
      </c>
      <c r="X777" s="54">
        <v>562089</v>
      </c>
      <c r="Y777" s="86" t="s">
        <v>635</v>
      </c>
      <c r="AA777" s="120" t="s">
        <v>36</v>
      </c>
      <c r="AB777" s="398"/>
      <c r="AC777" s="398"/>
      <c r="AD777" s="398"/>
    </row>
    <row r="778" spans="1:30">
      <c r="A778" s="367"/>
      <c r="B778" s="76"/>
      <c r="D778" s="53" t="s">
        <v>796</v>
      </c>
      <c r="E778" s="53" t="s">
        <v>797</v>
      </c>
      <c r="G778" s="51">
        <v>2</v>
      </c>
      <c r="H778" s="302">
        <f>H779+H805+H835+H856+H864</f>
        <v>2036091</v>
      </c>
      <c r="J778" s="53" t="s">
        <v>796</v>
      </c>
      <c r="K778" s="104" t="s">
        <v>797</v>
      </c>
      <c r="L778" s="113">
        <v>2</v>
      </c>
      <c r="M778" s="113"/>
      <c r="N778" s="113"/>
      <c r="O778" s="113"/>
      <c r="P778" s="113"/>
      <c r="Q778" s="125">
        <v>0</v>
      </c>
      <c r="R778" s="125"/>
      <c r="S778" s="125"/>
      <c r="T778" s="104"/>
      <c r="U778" s="103"/>
      <c r="V778" s="125">
        <v>0</v>
      </c>
      <c r="AB778" s="398" t="s">
        <v>62</v>
      </c>
      <c r="AC778" s="398"/>
      <c r="AD778" s="398"/>
    </row>
    <row r="779" spans="1:30">
      <c r="A779" s="367"/>
      <c r="B779" s="76"/>
      <c r="H779" s="378">
        <f>SUM(H781:H797)</f>
        <v>370200</v>
      </c>
      <c r="K779" s="104" t="s">
        <v>798</v>
      </c>
      <c r="L779" s="113"/>
      <c r="M779" s="113">
        <v>2</v>
      </c>
      <c r="N779" s="113">
        <v>2</v>
      </c>
      <c r="O779" s="113">
        <v>0</v>
      </c>
      <c r="P779" s="113"/>
      <c r="Q779" s="103">
        <v>1</v>
      </c>
      <c r="R779" s="96">
        <v>61700</v>
      </c>
      <c r="S779" s="96">
        <v>38300</v>
      </c>
      <c r="T779" s="104" t="s">
        <v>799</v>
      </c>
      <c r="U779" s="103">
        <v>1</v>
      </c>
      <c r="V779" s="103">
        <v>1</v>
      </c>
      <c r="W779" s="54">
        <v>616624</v>
      </c>
      <c r="X779" s="54">
        <v>2168073</v>
      </c>
      <c r="Y779" s="86" t="s">
        <v>635</v>
      </c>
      <c r="AA779" s="120" t="s">
        <v>36</v>
      </c>
      <c r="AB779" s="398" t="s">
        <v>800</v>
      </c>
      <c r="AC779" s="398"/>
      <c r="AD779" s="398"/>
    </row>
    <row r="780" spans="1:30">
      <c r="A780" s="367"/>
      <c r="B780" s="76"/>
      <c r="H780" s="378"/>
      <c r="K780" s="104"/>
      <c r="L780" s="113"/>
      <c r="M780" s="113"/>
      <c r="N780" s="113"/>
      <c r="O780" s="113"/>
      <c r="P780" s="113"/>
      <c r="Q780" s="103">
        <v>1</v>
      </c>
      <c r="R780" s="96">
        <v>61700</v>
      </c>
      <c r="S780" s="96">
        <v>38300</v>
      </c>
      <c r="T780" s="104" t="s">
        <v>799</v>
      </c>
      <c r="U780" s="103">
        <v>1</v>
      </c>
      <c r="V780" s="103">
        <v>1</v>
      </c>
      <c r="W780" s="54">
        <v>616800</v>
      </c>
      <c r="X780" s="54">
        <v>2169183</v>
      </c>
      <c r="Y780" s="86" t="s">
        <v>635</v>
      </c>
      <c r="AA780" s="120" t="s">
        <v>36</v>
      </c>
      <c r="AB780" s="398"/>
      <c r="AC780" s="398"/>
      <c r="AD780" s="398"/>
    </row>
    <row r="781" spans="1:30">
      <c r="A781" s="450"/>
      <c r="B781" s="450"/>
      <c r="D781" s="275" t="s">
        <v>801</v>
      </c>
      <c r="E781" s="275" t="s">
        <v>802</v>
      </c>
      <c r="F781" s="275"/>
      <c r="G781" s="84">
        <v>1</v>
      </c>
      <c r="H781" s="84">
        <v>61700</v>
      </c>
      <c r="I781" s="76"/>
      <c r="J781" s="85" t="s">
        <v>801</v>
      </c>
      <c r="K781" s="104" t="s">
        <v>802</v>
      </c>
      <c r="L781" s="113"/>
      <c r="M781" s="113">
        <v>1</v>
      </c>
      <c r="N781" s="113">
        <v>0</v>
      </c>
      <c r="O781" s="113">
        <v>1</v>
      </c>
      <c r="P781" s="113"/>
      <c r="Q781" s="103">
        <v>1</v>
      </c>
      <c r="R781" s="96">
        <v>61700</v>
      </c>
      <c r="S781" s="96">
        <v>38300</v>
      </c>
      <c r="T781" s="104" t="s">
        <v>803</v>
      </c>
      <c r="U781" s="103">
        <v>1</v>
      </c>
      <c r="V781" s="103">
        <v>1</v>
      </c>
      <c r="W781" s="54">
        <v>631457</v>
      </c>
      <c r="X781" s="54">
        <v>2244544</v>
      </c>
      <c r="Y781" s="86" t="s">
        <v>635</v>
      </c>
      <c r="AA781" s="120" t="s">
        <v>36</v>
      </c>
      <c r="AB781" s="398" t="s">
        <v>1164</v>
      </c>
      <c r="AC781" s="398"/>
      <c r="AD781" s="398"/>
    </row>
    <row r="782" spans="1:30">
      <c r="A782" s="450"/>
      <c r="B782" s="450"/>
      <c r="D782" s="275"/>
      <c r="E782" s="275"/>
      <c r="F782" s="275"/>
      <c r="G782" s="84"/>
      <c r="H782" s="84"/>
      <c r="I782" s="76"/>
      <c r="J782" s="85"/>
      <c r="K782" s="104"/>
      <c r="L782" s="113"/>
      <c r="M782" s="113"/>
      <c r="N782" s="113"/>
      <c r="O782" s="113"/>
      <c r="P782" s="113"/>
      <c r="Q782" s="103">
        <v>1</v>
      </c>
      <c r="R782" s="96">
        <v>61700</v>
      </c>
      <c r="S782" s="96">
        <v>38300</v>
      </c>
      <c r="T782" s="104" t="s">
        <v>804</v>
      </c>
      <c r="U782" s="103"/>
      <c r="V782" s="103">
        <v>1</v>
      </c>
      <c r="W782" s="54">
        <v>630945</v>
      </c>
      <c r="X782" s="54">
        <v>2242768</v>
      </c>
      <c r="Y782" s="86" t="s">
        <v>635</v>
      </c>
      <c r="AA782" s="120" t="s">
        <v>36</v>
      </c>
      <c r="AB782" s="398"/>
      <c r="AC782" s="398"/>
      <c r="AD782" s="398"/>
    </row>
    <row r="783" spans="1:30">
      <c r="A783" s="367"/>
      <c r="B783" s="76"/>
      <c r="D783" s="85"/>
      <c r="E783" s="85"/>
      <c r="F783" s="85"/>
      <c r="G783" s="84"/>
      <c r="H783" s="84">
        <v>61700</v>
      </c>
      <c r="I783" s="379"/>
      <c r="J783" s="85"/>
      <c r="K783" s="104" t="s">
        <v>805</v>
      </c>
      <c r="L783" s="113"/>
      <c r="M783" s="113">
        <v>1</v>
      </c>
      <c r="N783" s="113">
        <v>1</v>
      </c>
      <c r="O783" s="113">
        <v>0</v>
      </c>
      <c r="P783" s="113"/>
      <c r="Q783" s="103">
        <v>1</v>
      </c>
      <c r="R783" s="96">
        <v>61700</v>
      </c>
      <c r="S783" s="96">
        <v>38300</v>
      </c>
      <c r="T783" s="104" t="s">
        <v>631</v>
      </c>
      <c r="U783" s="103">
        <v>1</v>
      </c>
      <c r="V783" s="103">
        <v>1</v>
      </c>
      <c r="W783" s="54">
        <v>605863</v>
      </c>
      <c r="X783" s="54">
        <v>2247730</v>
      </c>
      <c r="Y783" s="86" t="s">
        <v>635</v>
      </c>
      <c r="AA783" s="120" t="s">
        <v>36</v>
      </c>
      <c r="AB783" s="398" t="s">
        <v>1163</v>
      </c>
      <c r="AC783" s="398"/>
      <c r="AD783" s="398"/>
    </row>
    <row r="784" spans="1:30">
      <c r="A784" s="450"/>
      <c r="B784" s="450"/>
      <c r="C784" s="450"/>
      <c r="D784" s="85" t="s">
        <v>806</v>
      </c>
      <c r="E784" s="85" t="s">
        <v>807</v>
      </c>
      <c r="F784" s="85" t="s">
        <v>808</v>
      </c>
      <c r="G784" s="84">
        <v>1</v>
      </c>
      <c r="H784" s="84"/>
      <c r="I784" s="306"/>
      <c r="J784" s="85" t="s">
        <v>806</v>
      </c>
      <c r="K784" s="104" t="s">
        <v>807</v>
      </c>
      <c r="L784" s="113">
        <v>1</v>
      </c>
      <c r="M784" s="113"/>
      <c r="N784" s="113">
        <v>2</v>
      </c>
      <c r="O784" s="113">
        <v>0</v>
      </c>
      <c r="P784" s="113"/>
      <c r="Q784" s="125">
        <v>0</v>
      </c>
      <c r="R784" s="125"/>
      <c r="S784" s="125"/>
      <c r="T784" s="104"/>
      <c r="U784" s="103"/>
      <c r="V784" s="125">
        <v>0</v>
      </c>
      <c r="Y784" s="86"/>
      <c r="AA784" s="120"/>
      <c r="AB784" s="398"/>
      <c r="AC784" s="398"/>
      <c r="AD784" s="398"/>
    </row>
    <row r="785" spans="1:31">
      <c r="A785" s="450"/>
      <c r="B785" s="450"/>
      <c r="C785" s="450"/>
      <c r="D785" s="85"/>
      <c r="E785" s="85"/>
      <c r="F785" s="85"/>
      <c r="G785" s="84"/>
      <c r="H785" s="84"/>
      <c r="I785" s="306"/>
      <c r="J785" s="85" t="s">
        <v>809</v>
      </c>
      <c r="K785" s="104" t="s">
        <v>810</v>
      </c>
      <c r="L785" s="113"/>
      <c r="M785" s="113">
        <v>2</v>
      </c>
      <c r="N785" s="113"/>
      <c r="O785" s="113"/>
      <c r="P785" s="113"/>
      <c r="Q785" s="103">
        <v>1</v>
      </c>
      <c r="R785" s="96">
        <v>61700</v>
      </c>
      <c r="S785" s="96">
        <v>38300</v>
      </c>
      <c r="T785" s="104" t="s">
        <v>811</v>
      </c>
      <c r="U785" s="103">
        <v>1</v>
      </c>
      <c r="V785" s="103">
        <v>1</v>
      </c>
      <c r="W785" s="54">
        <v>654815</v>
      </c>
      <c r="X785" s="54">
        <v>2220088</v>
      </c>
      <c r="Y785" s="86" t="s">
        <v>635</v>
      </c>
      <c r="AA785" s="120" t="s">
        <v>36</v>
      </c>
      <c r="AB785" s="398" t="s">
        <v>812</v>
      </c>
      <c r="AC785" s="398"/>
      <c r="AD785" s="398"/>
    </row>
    <row r="786" spans="1:31" s="123" customFormat="1" ht="21.75" thickBot="1">
      <c r="A786" s="605"/>
      <c r="B786" s="605"/>
      <c r="C786" s="605"/>
      <c r="G786" s="69"/>
      <c r="H786" s="69"/>
      <c r="I786" s="314"/>
      <c r="K786" s="93"/>
      <c r="L786" s="93"/>
      <c r="M786" s="93"/>
      <c r="N786" s="93"/>
      <c r="O786" s="93"/>
      <c r="P786" s="93"/>
      <c r="Q786" s="95">
        <v>1</v>
      </c>
      <c r="R786" s="114">
        <v>61700</v>
      </c>
      <c r="S786" s="114">
        <v>38300</v>
      </c>
      <c r="T786" s="93" t="s">
        <v>811</v>
      </c>
      <c r="U786" s="95">
        <v>1</v>
      </c>
      <c r="V786" s="95">
        <v>1</v>
      </c>
      <c r="W786" s="102">
        <v>653045</v>
      </c>
      <c r="X786" s="102">
        <v>2219279</v>
      </c>
      <c r="Y786" s="92" t="s">
        <v>635</v>
      </c>
      <c r="Z786" s="102"/>
      <c r="AA786" s="169" t="s">
        <v>36</v>
      </c>
      <c r="AB786" s="606"/>
      <c r="AC786" s="606"/>
      <c r="AD786" s="606"/>
    </row>
    <row r="787" spans="1:31" s="497" customFormat="1" ht="21.75" thickBot="1">
      <c r="A787" s="607" t="s">
        <v>813</v>
      </c>
      <c r="B787" s="505"/>
      <c r="C787" s="531"/>
      <c r="D787" s="505"/>
      <c r="E787" s="505"/>
      <c r="F787" s="505"/>
      <c r="G787" s="507">
        <f>G788+G880+G913+G924+G935</f>
        <v>180</v>
      </c>
      <c r="H787" s="523">
        <v>61700</v>
      </c>
      <c r="I787" s="608"/>
      <c r="J787" s="505"/>
      <c r="K787" s="505"/>
      <c r="L787" s="507">
        <f>L788+L880+L913+L924+L935</f>
        <v>41</v>
      </c>
      <c r="M787" s="507">
        <f>M788+M880+M913+M924+M935</f>
        <v>41</v>
      </c>
      <c r="N787" s="507">
        <f>N788+N880+N913+N924+N935</f>
        <v>41</v>
      </c>
      <c r="O787" s="507">
        <f>O788+O880+O913+O924+O935</f>
        <v>0</v>
      </c>
      <c r="P787" s="507">
        <f>P788+P880+P913+P924+P935</f>
        <v>0</v>
      </c>
      <c r="Q787" s="573">
        <f>G787-L787+M787</f>
        <v>180</v>
      </c>
      <c r="R787" s="507">
        <f>R788+R880+R913+R924+R935</f>
        <v>11106000</v>
      </c>
      <c r="S787" s="507">
        <f>S788+S880+S913+S924+S935</f>
        <v>6894000</v>
      </c>
      <c r="T787" s="505"/>
      <c r="U787" s="507">
        <f>U788+U880+U913+U924+U935</f>
        <v>71</v>
      </c>
      <c r="V787" s="507">
        <f>G787-L787+M787</f>
        <v>180</v>
      </c>
      <c r="W787" s="594"/>
      <c r="X787" s="594"/>
      <c r="Y787" s="594"/>
      <c r="Z787" s="594">
        <f>COUNTA(Z788+Z880+Z913+Z924+Z935)</f>
        <v>1</v>
      </c>
      <c r="AA787" s="594">
        <f>COUNTA(AA788+AA880+AA913+AA924+AA935)</f>
        <v>1</v>
      </c>
      <c r="AB787" s="507"/>
      <c r="AC787" s="507"/>
      <c r="AD787" s="507"/>
    </row>
    <row r="788" spans="1:31" s="497" customFormat="1" ht="21.75" thickBot="1">
      <c r="A788" s="519">
        <v>25</v>
      </c>
      <c r="B788" s="520" t="s">
        <v>814</v>
      </c>
      <c r="C788" s="608"/>
      <c r="D788" s="531"/>
      <c r="E788" s="531"/>
      <c r="F788" s="531"/>
      <c r="G788" s="545">
        <f>SUM(G789:G860)</f>
        <v>90</v>
      </c>
      <c r="H788" s="523">
        <v>61700</v>
      </c>
      <c r="I788" s="608"/>
      <c r="J788" s="531"/>
      <c r="K788" s="531"/>
      <c r="L788" s="545">
        <f>SUM(L789:L879)</f>
        <v>35</v>
      </c>
      <c r="M788" s="545">
        <f>SUM(M789:M879)</f>
        <v>35</v>
      </c>
      <c r="N788" s="545">
        <f>SUM(N789:N879)</f>
        <v>35</v>
      </c>
      <c r="O788" s="545">
        <f>SUM(O789:O879)</f>
        <v>0</v>
      </c>
      <c r="P788" s="545">
        <f>SUM(P789:P879)</f>
        <v>0</v>
      </c>
      <c r="Q788" s="524">
        <f>G788-L788+M788</f>
        <v>90</v>
      </c>
      <c r="R788" s="524">
        <f>SUM(R789:R879)</f>
        <v>5553000</v>
      </c>
      <c r="S788" s="524">
        <f>SUM(S789:S879)</f>
        <v>3447000</v>
      </c>
      <c r="T788" s="531"/>
      <c r="U788" s="545">
        <f>SUM(U789:U879)</f>
        <v>65</v>
      </c>
      <c r="V788" s="545">
        <f>G788-L788+M788</f>
        <v>90</v>
      </c>
      <c r="W788" s="570"/>
      <c r="X788" s="570"/>
      <c r="Y788" s="570"/>
      <c r="Z788" s="570">
        <f>COUNTA(Z789:Z879)</f>
        <v>0</v>
      </c>
      <c r="AA788" s="570">
        <f>COUNTA(AA789:AA879)</f>
        <v>87</v>
      </c>
      <c r="AB788" s="545"/>
      <c r="AC788" s="545"/>
      <c r="AD788" s="545"/>
    </row>
    <row r="789" spans="1:31" s="73" customFormat="1">
      <c r="A789" s="662" t="s">
        <v>1174</v>
      </c>
      <c r="B789" s="662"/>
      <c r="C789" s="311"/>
      <c r="D789" s="211" t="s">
        <v>815</v>
      </c>
      <c r="E789" s="211" t="s">
        <v>816</v>
      </c>
      <c r="F789" s="317"/>
      <c r="G789" s="89">
        <v>10</v>
      </c>
      <c r="H789" s="89">
        <v>61700</v>
      </c>
      <c r="I789" s="317"/>
      <c r="J789" s="87" t="s">
        <v>815</v>
      </c>
      <c r="K789" s="609" t="s">
        <v>816</v>
      </c>
      <c r="L789" s="610">
        <v>2</v>
      </c>
      <c r="M789" s="610"/>
      <c r="N789" s="610"/>
      <c r="O789" s="610"/>
      <c r="P789" s="610"/>
      <c r="Q789" s="105">
        <v>1</v>
      </c>
      <c r="R789" s="106">
        <v>61700</v>
      </c>
      <c r="S789" s="106">
        <v>38300</v>
      </c>
      <c r="T789" s="217" t="s">
        <v>817</v>
      </c>
      <c r="U789" s="105">
        <v>1</v>
      </c>
      <c r="V789" s="105">
        <v>1</v>
      </c>
      <c r="W789" s="307">
        <v>747568</v>
      </c>
      <c r="X789" s="307">
        <v>1884050</v>
      </c>
      <c r="Y789" s="307" t="s">
        <v>635</v>
      </c>
      <c r="Z789" s="307"/>
      <c r="AA789" s="308" t="s">
        <v>36</v>
      </c>
      <c r="AB789" s="581" t="s">
        <v>62</v>
      </c>
      <c r="AC789" s="581"/>
      <c r="AD789" s="581"/>
      <c r="AE789" s="73">
        <v>10</v>
      </c>
    </row>
    <row r="790" spans="1:31">
      <c r="A790" s="661" t="s">
        <v>1259</v>
      </c>
      <c r="B790" s="661"/>
      <c r="C790" s="305"/>
      <c r="D790" s="75"/>
      <c r="E790" s="75"/>
      <c r="F790" s="305"/>
      <c r="I790" s="305"/>
      <c r="J790" s="75"/>
      <c r="K790" s="318"/>
      <c r="L790" s="451"/>
      <c r="M790" s="451"/>
      <c r="N790" s="451"/>
      <c r="O790" s="451"/>
      <c r="P790" s="451"/>
      <c r="Q790" s="103">
        <v>1</v>
      </c>
      <c r="R790" s="96">
        <v>61700</v>
      </c>
      <c r="S790" s="96">
        <v>38300</v>
      </c>
      <c r="T790" s="215" t="s">
        <v>817</v>
      </c>
      <c r="U790" s="103">
        <v>1</v>
      </c>
      <c r="V790" s="103">
        <v>1</v>
      </c>
      <c r="W790" s="309">
        <v>747413</v>
      </c>
      <c r="X790" s="309">
        <v>1883959</v>
      </c>
      <c r="Y790" s="309" t="s">
        <v>635</v>
      </c>
      <c r="Z790" s="309"/>
      <c r="AA790" s="310" t="s">
        <v>36</v>
      </c>
      <c r="AB790" s="422" t="s">
        <v>1192</v>
      </c>
      <c r="AC790" s="422"/>
      <c r="AD790" s="422"/>
    </row>
    <row r="791" spans="1:31">
      <c r="A791" s="661" t="s">
        <v>1260</v>
      </c>
      <c r="B791" s="661"/>
      <c r="C791" s="305"/>
      <c r="D791" s="75"/>
      <c r="E791" s="75"/>
      <c r="F791" s="305"/>
      <c r="I791" s="305"/>
      <c r="J791" s="75"/>
      <c r="K791" s="318"/>
      <c r="L791" s="451"/>
      <c r="M791" s="451"/>
      <c r="N791" s="451"/>
      <c r="O791" s="451"/>
      <c r="P791" s="451"/>
      <c r="Q791" s="103">
        <v>1</v>
      </c>
      <c r="R791" s="96">
        <v>61700</v>
      </c>
      <c r="S791" s="96">
        <v>38300</v>
      </c>
      <c r="T791" s="215" t="s">
        <v>817</v>
      </c>
      <c r="U791" s="103">
        <v>1</v>
      </c>
      <c r="V791" s="103">
        <v>1</v>
      </c>
      <c r="W791" s="309">
        <v>747251</v>
      </c>
      <c r="X791" s="309">
        <v>1883857</v>
      </c>
      <c r="Y791" s="309" t="s">
        <v>635</v>
      </c>
      <c r="Z791" s="309"/>
      <c r="AA791" s="310" t="s">
        <v>36</v>
      </c>
      <c r="AB791" s="422" t="s">
        <v>1193</v>
      </c>
      <c r="AC791" s="422"/>
      <c r="AD791" s="422"/>
    </row>
    <row r="792" spans="1:31">
      <c r="A792" s="661" t="s">
        <v>1167</v>
      </c>
      <c r="B792" s="661"/>
      <c r="C792" s="305"/>
      <c r="D792" s="75"/>
      <c r="E792" s="75"/>
      <c r="F792" s="305"/>
      <c r="I792" s="305"/>
      <c r="J792" s="75"/>
      <c r="K792" s="318"/>
      <c r="L792" s="451"/>
      <c r="M792" s="451"/>
      <c r="N792" s="451"/>
      <c r="O792" s="451"/>
      <c r="P792" s="451"/>
      <c r="Q792" s="103">
        <v>1</v>
      </c>
      <c r="R792" s="96">
        <v>61700</v>
      </c>
      <c r="S792" s="96">
        <v>38300</v>
      </c>
      <c r="T792" s="215" t="s">
        <v>536</v>
      </c>
      <c r="U792" s="103">
        <v>1</v>
      </c>
      <c r="V792" s="103">
        <v>1</v>
      </c>
      <c r="W792" s="309">
        <v>740772</v>
      </c>
      <c r="X792" s="309">
        <v>1887522</v>
      </c>
      <c r="Y792" s="309" t="s">
        <v>635</v>
      </c>
      <c r="Z792" s="309"/>
      <c r="AA792" s="310" t="s">
        <v>36</v>
      </c>
      <c r="AB792" s="422"/>
      <c r="AC792" s="422"/>
      <c r="AD792" s="422"/>
    </row>
    <row r="793" spans="1:31">
      <c r="A793" s="661" t="s">
        <v>1261</v>
      </c>
      <c r="B793" s="661"/>
      <c r="C793" s="305"/>
      <c r="D793" s="75"/>
      <c r="E793" s="75"/>
      <c r="F793" s="305"/>
      <c r="I793" s="305"/>
      <c r="J793" s="75"/>
      <c r="K793" s="318"/>
      <c r="L793" s="451"/>
      <c r="M793" s="451"/>
      <c r="N793" s="451"/>
      <c r="O793" s="451"/>
      <c r="P793" s="451"/>
      <c r="Q793" s="103">
        <v>1</v>
      </c>
      <c r="R793" s="96">
        <v>61700</v>
      </c>
      <c r="S793" s="96">
        <v>38300</v>
      </c>
      <c r="T793" s="215" t="s">
        <v>536</v>
      </c>
      <c r="U793" s="103">
        <v>1</v>
      </c>
      <c r="V793" s="103">
        <v>1</v>
      </c>
      <c r="W793" s="309">
        <v>740767</v>
      </c>
      <c r="X793" s="309">
        <v>1886815</v>
      </c>
      <c r="Y793" s="309" t="s">
        <v>635</v>
      </c>
      <c r="Z793" s="309"/>
      <c r="AA793" s="310" t="s">
        <v>36</v>
      </c>
      <c r="AB793" s="422"/>
      <c r="AC793" s="422"/>
      <c r="AD793" s="422"/>
    </row>
    <row r="794" spans="1:31">
      <c r="A794" s="86"/>
      <c r="B794" s="86"/>
      <c r="C794" s="305"/>
      <c r="D794" s="75"/>
      <c r="E794" s="75"/>
      <c r="F794" s="305"/>
      <c r="I794" s="305"/>
      <c r="J794" s="75"/>
      <c r="K794" s="318"/>
      <c r="L794" s="451"/>
      <c r="M794" s="451"/>
      <c r="N794" s="451"/>
      <c r="O794" s="451"/>
      <c r="P794" s="451"/>
      <c r="Q794" s="103">
        <v>1</v>
      </c>
      <c r="R794" s="96">
        <v>61700</v>
      </c>
      <c r="S794" s="96">
        <v>38300</v>
      </c>
      <c r="T794" s="215" t="s">
        <v>818</v>
      </c>
      <c r="U794" s="103">
        <v>1</v>
      </c>
      <c r="V794" s="103">
        <v>1</v>
      </c>
      <c r="W794" s="312">
        <v>740226</v>
      </c>
      <c r="X794" s="313">
        <v>1888621</v>
      </c>
      <c r="Y794" s="309" t="s">
        <v>635</v>
      </c>
      <c r="Z794" s="313"/>
      <c r="AA794" s="310" t="s">
        <v>36</v>
      </c>
      <c r="AB794" s="422"/>
      <c r="AC794" s="422"/>
      <c r="AD794" s="422"/>
    </row>
    <row r="795" spans="1:31">
      <c r="A795" s="86"/>
      <c r="B795" s="86"/>
      <c r="C795" s="305"/>
      <c r="D795" s="75"/>
      <c r="E795" s="75"/>
      <c r="F795" s="305"/>
      <c r="I795" s="305"/>
      <c r="J795" s="75"/>
      <c r="K795" s="318"/>
      <c r="L795" s="451"/>
      <c r="M795" s="451"/>
      <c r="N795" s="451"/>
      <c r="O795" s="451"/>
      <c r="P795" s="451"/>
      <c r="Q795" s="103">
        <v>1</v>
      </c>
      <c r="R795" s="96">
        <v>61700</v>
      </c>
      <c r="S795" s="96">
        <v>38300</v>
      </c>
      <c r="T795" s="215" t="s">
        <v>818</v>
      </c>
      <c r="U795" s="103">
        <v>1</v>
      </c>
      <c r="V795" s="103">
        <v>1</v>
      </c>
      <c r="W795" s="312">
        <v>739017</v>
      </c>
      <c r="X795" s="312">
        <v>1888747</v>
      </c>
      <c r="Y795" s="309" t="s">
        <v>635</v>
      </c>
      <c r="Z795" s="312"/>
      <c r="AA795" s="310" t="s">
        <v>36</v>
      </c>
      <c r="AB795" s="422"/>
      <c r="AC795" s="422"/>
      <c r="AD795" s="422"/>
    </row>
    <row r="796" spans="1:31">
      <c r="A796" s="86"/>
      <c r="B796" s="86"/>
      <c r="C796" s="305"/>
      <c r="D796" s="75"/>
      <c r="E796" s="75"/>
      <c r="F796" s="305"/>
      <c r="I796" s="305"/>
      <c r="J796" s="75"/>
      <c r="K796" s="318"/>
      <c r="L796" s="451"/>
      <c r="M796" s="451"/>
      <c r="N796" s="451"/>
      <c r="O796" s="451"/>
      <c r="P796" s="451"/>
      <c r="Q796" s="103">
        <v>1</v>
      </c>
      <c r="R796" s="96">
        <v>61700</v>
      </c>
      <c r="S796" s="96">
        <v>38300</v>
      </c>
      <c r="T796" s="215" t="s">
        <v>818</v>
      </c>
      <c r="U796" s="103">
        <v>1</v>
      </c>
      <c r="V796" s="103">
        <v>1</v>
      </c>
      <c r="W796" s="312">
        <v>740192</v>
      </c>
      <c r="X796" s="312">
        <v>1888253</v>
      </c>
      <c r="Y796" s="309" t="s">
        <v>635</v>
      </c>
      <c r="Z796" s="312"/>
      <c r="AA796" s="310" t="s">
        <v>36</v>
      </c>
      <c r="AB796" s="422"/>
      <c r="AC796" s="422"/>
      <c r="AD796" s="422"/>
    </row>
    <row r="797" spans="1:31">
      <c r="A797" s="86"/>
      <c r="B797" s="86"/>
      <c r="C797" s="305"/>
      <c r="D797" s="75"/>
      <c r="E797" s="75" t="s">
        <v>819</v>
      </c>
      <c r="F797" s="305"/>
      <c r="G797" s="51">
        <v>5</v>
      </c>
      <c r="H797" s="51">
        <v>61700</v>
      </c>
      <c r="I797" s="305"/>
      <c r="J797" s="75"/>
      <c r="K797" s="215" t="s">
        <v>819</v>
      </c>
      <c r="L797" s="113">
        <v>5</v>
      </c>
      <c r="M797" s="113"/>
      <c r="N797" s="113"/>
      <c r="O797" s="113"/>
      <c r="P797" s="113"/>
      <c r="Q797" s="110">
        <v>0</v>
      </c>
      <c r="R797" s="96"/>
      <c r="S797" s="96"/>
      <c r="T797" s="104"/>
      <c r="U797" s="104"/>
      <c r="V797" s="110">
        <v>0</v>
      </c>
      <c r="W797" s="86"/>
      <c r="X797" s="86"/>
      <c r="Y797" s="86"/>
      <c r="Z797" s="86"/>
      <c r="AA797" s="86"/>
      <c r="AB797" s="422" t="s">
        <v>123</v>
      </c>
      <c r="AC797" s="422"/>
      <c r="AD797" s="422"/>
      <c r="AE797" s="53">
        <v>5</v>
      </c>
    </row>
    <row r="798" spans="1:31">
      <c r="A798" s="86"/>
      <c r="B798" s="86"/>
      <c r="C798" s="305"/>
      <c r="D798" s="75"/>
      <c r="E798" s="75"/>
      <c r="F798" s="305"/>
      <c r="I798" s="305"/>
      <c r="J798" s="75"/>
      <c r="K798" s="318" t="s">
        <v>820</v>
      </c>
      <c r="L798" s="451"/>
      <c r="M798" s="451">
        <v>7</v>
      </c>
      <c r="N798" s="451">
        <v>7</v>
      </c>
      <c r="O798" s="451">
        <v>0</v>
      </c>
      <c r="P798" s="451"/>
      <c r="Q798" s="103">
        <v>1</v>
      </c>
      <c r="R798" s="96">
        <v>61700</v>
      </c>
      <c r="S798" s="96">
        <v>38300</v>
      </c>
      <c r="T798" s="215" t="s">
        <v>821</v>
      </c>
      <c r="U798" s="103">
        <v>1</v>
      </c>
      <c r="V798" s="103">
        <v>1</v>
      </c>
      <c r="W798" s="309">
        <v>736747</v>
      </c>
      <c r="X798" s="309">
        <v>1886830</v>
      </c>
      <c r="Y798" s="309" t="s">
        <v>635</v>
      </c>
      <c r="Z798" s="309"/>
      <c r="AA798" s="310" t="s">
        <v>36</v>
      </c>
      <c r="AB798" s="422" t="s">
        <v>822</v>
      </c>
      <c r="AC798" s="422"/>
      <c r="AD798" s="422"/>
    </row>
    <row r="799" spans="1:31">
      <c r="A799" s="86"/>
      <c r="B799" s="86"/>
      <c r="C799" s="305"/>
      <c r="D799" s="75"/>
      <c r="E799" s="75"/>
      <c r="F799" s="305"/>
      <c r="I799" s="305"/>
      <c r="J799" s="75"/>
      <c r="K799" s="318"/>
      <c r="L799" s="451"/>
      <c r="M799" s="451"/>
      <c r="N799" s="451"/>
      <c r="O799" s="451"/>
      <c r="P799" s="451"/>
      <c r="Q799" s="103">
        <v>1</v>
      </c>
      <c r="R799" s="96">
        <v>61700</v>
      </c>
      <c r="S799" s="96">
        <v>38300</v>
      </c>
      <c r="T799" s="215" t="s">
        <v>821</v>
      </c>
      <c r="U799" s="103">
        <v>1</v>
      </c>
      <c r="V799" s="103">
        <v>1</v>
      </c>
      <c r="W799" s="309">
        <v>736678</v>
      </c>
      <c r="X799" s="309">
        <v>1886538</v>
      </c>
      <c r="Y799" s="309" t="s">
        <v>635</v>
      </c>
      <c r="Z799" s="309"/>
      <c r="AA799" s="310" t="s">
        <v>36</v>
      </c>
      <c r="AB799" s="422"/>
      <c r="AC799" s="422"/>
      <c r="AD799" s="422"/>
    </row>
    <row r="800" spans="1:31">
      <c r="A800" s="86"/>
      <c r="B800" s="86"/>
      <c r="C800" s="305"/>
      <c r="D800" s="75"/>
      <c r="E800" s="75"/>
      <c r="F800" s="305"/>
      <c r="I800" s="305"/>
      <c r="J800" s="75"/>
      <c r="K800" s="318"/>
      <c r="L800" s="451"/>
      <c r="M800" s="451"/>
      <c r="N800" s="451"/>
      <c r="O800" s="451"/>
      <c r="P800" s="451"/>
      <c r="Q800" s="103">
        <v>1</v>
      </c>
      <c r="R800" s="96">
        <v>61700</v>
      </c>
      <c r="S800" s="96">
        <v>38300</v>
      </c>
      <c r="T800" s="215" t="s">
        <v>821</v>
      </c>
      <c r="U800" s="103">
        <v>1</v>
      </c>
      <c r="V800" s="103">
        <v>1</v>
      </c>
      <c r="W800" s="309">
        <v>736193</v>
      </c>
      <c r="X800" s="309">
        <v>1887305</v>
      </c>
      <c r="Y800" s="309" t="s">
        <v>635</v>
      </c>
      <c r="Z800" s="309"/>
      <c r="AA800" s="310" t="s">
        <v>36</v>
      </c>
      <c r="AB800" s="422"/>
      <c r="AC800" s="422"/>
      <c r="AD800" s="422"/>
    </row>
    <row r="801" spans="1:31">
      <c r="A801" s="86"/>
      <c r="B801" s="86"/>
      <c r="C801" s="305"/>
      <c r="D801" s="75"/>
      <c r="E801" s="75"/>
      <c r="F801" s="305"/>
      <c r="I801" s="305"/>
      <c r="J801" s="75"/>
      <c r="K801" s="318"/>
      <c r="L801" s="451"/>
      <c r="M801" s="451"/>
      <c r="N801" s="451"/>
      <c r="O801" s="451"/>
      <c r="P801" s="451"/>
      <c r="Q801" s="103">
        <v>1</v>
      </c>
      <c r="R801" s="96">
        <v>61700</v>
      </c>
      <c r="S801" s="96">
        <v>38300</v>
      </c>
      <c r="T801" s="215" t="s">
        <v>821</v>
      </c>
      <c r="U801" s="103">
        <v>1</v>
      </c>
      <c r="V801" s="103">
        <v>1</v>
      </c>
      <c r="W801" s="309">
        <v>736501</v>
      </c>
      <c r="X801" s="309">
        <v>1884989</v>
      </c>
      <c r="Y801" s="309" t="s">
        <v>635</v>
      </c>
      <c r="Z801" s="309"/>
      <c r="AA801" s="310" t="s">
        <v>36</v>
      </c>
      <c r="AB801" s="422"/>
      <c r="AC801" s="422"/>
      <c r="AD801" s="422"/>
    </row>
    <row r="802" spans="1:31">
      <c r="A802" s="86"/>
      <c r="B802" s="86"/>
      <c r="C802" s="305"/>
      <c r="D802" s="75"/>
      <c r="E802" s="75"/>
      <c r="F802" s="305"/>
      <c r="I802" s="305"/>
      <c r="J802" s="75"/>
      <c r="K802" s="318"/>
      <c r="L802" s="451"/>
      <c r="M802" s="451"/>
      <c r="N802" s="451"/>
      <c r="O802" s="451"/>
      <c r="P802" s="451"/>
      <c r="Q802" s="103">
        <v>1</v>
      </c>
      <c r="R802" s="96">
        <v>61700</v>
      </c>
      <c r="S802" s="96">
        <v>38300</v>
      </c>
      <c r="T802" s="215" t="s">
        <v>821</v>
      </c>
      <c r="U802" s="103">
        <v>1</v>
      </c>
      <c r="V802" s="103">
        <v>1</v>
      </c>
      <c r="W802" s="309">
        <v>736782</v>
      </c>
      <c r="X802" s="309">
        <v>1885204</v>
      </c>
      <c r="Y802" s="309" t="s">
        <v>635</v>
      </c>
      <c r="Z802" s="309"/>
      <c r="AA802" s="310" t="s">
        <v>36</v>
      </c>
      <c r="AB802" s="422"/>
      <c r="AC802" s="422"/>
      <c r="AD802" s="422"/>
    </row>
    <row r="803" spans="1:31">
      <c r="A803" s="86"/>
      <c r="B803" s="86"/>
      <c r="C803" s="305"/>
      <c r="D803" s="75"/>
      <c r="E803" s="75"/>
      <c r="F803" s="305"/>
      <c r="I803" s="305"/>
      <c r="J803" s="75"/>
      <c r="K803" s="318"/>
      <c r="L803" s="451"/>
      <c r="M803" s="451"/>
      <c r="N803" s="451"/>
      <c r="O803" s="451"/>
      <c r="P803" s="451"/>
      <c r="Q803" s="103">
        <v>1</v>
      </c>
      <c r="R803" s="96">
        <v>61700</v>
      </c>
      <c r="S803" s="96">
        <v>38300</v>
      </c>
      <c r="T803" s="215" t="s">
        <v>823</v>
      </c>
      <c r="U803" s="103">
        <v>1</v>
      </c>
      <c r="V803" s="103">
        <v>1</v>
      </c>
      <c r="W803" s="309">
        <v>733685</v>
      </c>
      <c r="X803" s="309">
        <v>1885104</v>
      </c>
      <c r="Y803" s="309" t="s">
        <v>635</v>
      </c>
      <c r="Z803" s="309"/>
      <c r="AA803" s="310" t="s">
        <v>36</v>
      </c>
      <c r="AB803" s="422"/>
      <c r="AC803" s="422"/>
      <c r="AD803" s="422"/>
    </row>
    <row r="804" spans="1:31">
      <c r="A804" s="86"/>
      <c r="B804" s="86"/>
      <c r="C804" s="305"/>
      <c r="D804" s="75"/>
      <c r="E804" s="75"/>
      <c r="F804" s="305"/>
      <c r="I804" s="305"/>
      <c r="J804" s="75"/>
      <c r="K804" s="318"/>
      <c r="L804" s="451"/>
      <c r="M804" s="451"/>
      <c r="N804" s="451"/>
      <c r="O804" s="451"/>
      <c r="P804" s="451"/>
      <c r="Q804" s="103">
        <v>1</v>
      </c>
      <c r="R804" s="96">
        <v>61700</v>
      </c>
      <c r="S804" s="96">
        <v>38300</v>
      </c>
      <c r="T804" s="215" t="s">
        <v>823</v>
      </c>
      <c r="U804" s="103">
        <v>1</v>
      </c>
      <c r="V804" s="103">
        <v>1</v>
      </c>
      <c r="W804" s="309">
        <v>733715</v>
      </c>
      <c r="X804" s="309">
        <v>1885096</v>
      </c>
      <c r="Y804" s="309" t="s">
        <v>635</v>
      </c>
      <c r="Z804" s="309"/>
      <c r="AA804" s="310" t="s">
        <v>36</v>
      </c>
      <c r="AB804" s="422"/>
      <c r="AC804" s="422"/>
      <c r="AD804" s="422"/>
    </row>
    <row r="805" spans="1:31">
      <c r="A805" s="86"/>
      <c r="B805" s="86"/>
      <c r="C805" s="305"/>
      <c r="D805" s="214" t="s">
        <v>824</v>
      </c>
      <c r="E805" s="214" t="s">
        <v>824</v>
      </c>
      <c r="F805" s="306"/>
      <c r="G805" s="84">
        <v>10</v>
      </c>
      <c r="H805" s="436">
        <f>SUM(H807:H825)</f>
        <v>555291</v>
      </c>
      <c r="I805" s="306"/>
      <c r="J805" s="214" t="s">
        <v>824</v>
      </c>
      <c r="K805" s="177" t="s">
        <v>824</v>
      </c>
      <c r="L805" s="402">
        <v>8</v>
      </c>
      <c r="M805" s="402"/>
      <c r="N805" s="402">
        <v>0</v>
      </c>
      <c r="O805" s="402">
        <v>0</v>
      </c>
      <c r="P805" s="402"/>
      <c r="Q805" s="103">
        <v>1</v>
      </c>
      <c r="R805" s="96">
        <v>61700</v>
      </c>
      <c r="S805" s="96">
        <v>38300</v>
      </c>
      <c r="T805" s="318" t="s">
        <v>825</v>
      </c>
      <c r="U805" s="103">
        <v>1</v>
      </c>
      <c r="V805" s="103">
        <v>1</v>
      </c>
      <c r="W805" s="309">
        <v>711305</v>
      </c>
      <c r="X805" s="309">
        <v>1843812</v>
      </c>
      <c r="Y805" s="309" t="s">
        <v>635</v>
      </c>
      <c r="Z805" s="309"/>
      <c r="AA805" s="310" t="s">
        <v>36</v>
      </c>
      <c r="AB805" s="422" t="s">
        <v>826</v>
      </c>
      <c r="AC805" s="422"/>
      <c r="AD805" s="422"/>
      <c r="AE805" s="53">
        <v>2</v>
      </c>
    </row>
    <row r="806" spans="1:31">
      <c r="A806" s="86"/>
      <c r="B806" s="86"/>
      <c r="C806" s="305"/>
      <c r="D806" s="214"/>
      <c r="E806" s="214"/>
      <c r="F806" s="306"/>
      <c r="G806" s="84"/>
      <c r="H806" s="436"/>
      <c r="I806" s="306"/>
      <c r="J806" s="214"/>
      <c r="K806" s="177"/>
      <c r="L806" s="402"/>
      <c r="M806" s="402"/>
      <c r="N806" s="402"/>
      <c r="O806" s="402"/>
      <c r="P806" s="402"/>
      <c r="Q806" s="103">
        <v>1</v>
      </c>
      <c r="R806" s="96">
        <v>61700</v>
      </c>
      <c r="S806" s="96">
        <v>38300</v>
      </c>
      <c r="T806" s="318" t="s">
        <v>825</v>
      </c>
      <c r="U806" s="103">
        <v>1</v>
      </c>
      <c r="V806" s="103">
        <v>1</v>
      </c>
      <c r="W806" s="309">
        <v>711356</v>
      </c>
      <c r="X806" s="309">
        <v>1843847</v>
      </c>
      <c r="Y806" s="309" t="s">
        <v>635</v>
      </c>
      <c r="Z806" s="309"/>
      <c r="AA806" s="310" t="s">
        <v>36</v>
      </c>
      <c r="AB806" s="422"/>
      <c r="AC806" s="422"/>
      <c r="AD806" s="422"/>
    </row>
    <row r="807" spans="1:31">
      <c r="A807" s="86"/>
      <c r="B807" s="86"/>
      <c r="C807" s="305"/>
      <c r="D807" s="214"/>
      <c r="E807" s="214"/>
      <c r="F807" s="306"/>
      <c r="G807" s="84"/>
      <c r="H807" s="84">
        <v>61696</v>
      </c>
      <c r="I807" s="306"/>
      <c r="J807" s="214"/>
      <c r="K807" s="177" t="s">
        <v>827</v>
      </c>
      <c r="L807" s="402"/>
      <c r="M807" s="402">
        <v>2</v>
      </c>
      <c r="N807" s="402">
        <v>2</v>
      </c>
      <c r="O807" s="402">
        <v>0</v>
      </c>
      <c r="P807" s="402"/>
      <c r="Q807" s="103">
        <v>1</v>
      </c>
      <c r="R807" s="96">
        <v>61700</v>
      </c>
      <c r="S807" s="96">
        <v>38300</v>
      </c>
      <c r="T807" s="215" t="s">
        <v>828</v>
      </c>
      <c r="U807" s="103">
        <v>1</v>
      </c>
      <c r="V807" s="103">
        <v>1</v>
      </c>
      <c r="W807" s="309">
        <v>710679</v>
      </c>
      <c r="X807" s="309">
        <v>1834056</v>
      </c>
      <c r="Y807" s="309" t="s">
        <v>635</v>
      </c>
      <c r="Z807" s="309"/>
      <c r="AA807" s="310" t="s">
        <v>36</v>
      </c>
      <c r="AB807" s="673" t="s">
        <v>829</v>
      </c>
      <c r="AC807" s="452"/>
      <c r="AD807" s="453"/>
      <c r="AE807" s="53">
        <v>3</v>
      </c>
    </row>
    <row r="808" spans="1:31">
      <c r="A808" s="86"/>
      <c r="B808" s="86"/>
      <c r="C808" s="305"/>
      <c r="D808" s="214"/>
      <c r="E808" s="214"/>
      <c r="F808" s="306"/>
      <c r="G808" s="84"/>
      <c r="H808" s="84"/>
      <c r="I808" s="306"/>
      <c r="J808" s="214"/>
      <c r="K808" s="177"/>
      <c r="L808" s="402"/>
      <c r="M808" s="402"/>
      <c r="N808" s="402"/>
      <c r="O808" s="402"/>
      <c r="P808" s="402"/>
      <c r="Q808" s="103">
        <v>1</v>
      </c>
      <c r="R808" s="96">
        <v>61700</v>
      </c>
      <c r="S808" s="96">
        <v>38300</v>
      </c>
      <c r="T808" s="215" t="s">
        <v>830</v>
      </c>
      <c r="U808" s="103">
        <v>1</v>
      </c>
      <c r="V808" s="103">
        <v>1</v>
      </c>
      <c r="W808" s="309">
        <v>710642</v>
      </c>
      <c r="X808" s="309">
        <v>1833841</v>
      </c>
      <c r="Y808" s="309" t="s">
        <v>635</v>
      </c>
      <c r="Z808" s="309"/>
      <c r="AA808" s="310" t="s">
        <v>36</v>
      </c>
      <c r="AB808" s="673"/>
      <c r="AC808" s="452"/>
      <c r="AD808" s="453"/>
    </row>
    <row r="809" spans="1:31">
      <c r="A809" s="86"/>
      <c r="B809" s="86"/>
      <c r="C809" s="305"/>
      <c r="D809" s="214"/>
      <c r="E809" s="214"/>
      <c r="F809" s="306"/>
      <c r="G809" s="84"/>
      <c r="H809" s="84">
        <v>61698</v>
      </c>
      <c r="I809" s="306"/>
      <c r="J809" s="214"/>
      <c r="K809" s="177" t="s">
        <v>831</v>
      </c>
      <c r="L809" s="402"/>
      <c r="M809" s="402">
        <v>1</v>
      </c>
      <c r="N809" s="402">
        <v>1</v>
      </c>
      <c r="O809" s="402">
        <v>0</v>
      </c>
      <c r="P809" s="402"/>
      <c r="Q809" s="103">
        <v>1</v>
      </c>
      <c r="R809" s="96">
        <v>61700</v>
      </c>
      <c r="S809" s="96">
        <v>38300</v>
      </c>
      <c r="T809" s="215" t="s">
        <v>832</v>
      </c>
      <c r="U809" s="103">
        <v>1</v>
      </c>
      <c r="V809" s="103">
        <v>1</v>
      </c>
      <c r="W809" s="309">
        <v>713728</v>
      </c>
      <c r="X809" s="309">
        <v>1860289</v>
      </c>
      <c r="Y809" s="309" t="s">
        <v>635</v>
      </c>
      <c r="Z809" s="309"/>
      <c r="AA809" s="310" t="s">
        <v>36</v>
      </c>
      <c r="AB809" s="673"/>
      <c r="AC809" s="452"/>
      <c r="AD809" s="454" t="s">
        <v>833</v>
      </c>
    </row>
    <row r="810" spans="1:31">
      <c r="A810" s="86"/>
      <c r="B810" s="86"/>
      <c r="C810" s="305"/>
      <c r="D810" s="214"/>
      <c r="E810" s="214"/>
      <c r="F810" s="306"/>
      <c r="G810" s="84"/>
      <c r="H810" s="84">
        <v>61698</v>
      </c>
      <c r="I810" s="306"/>
      <c r="J810" s="214"/>
      <c r="K810" s="177" t="s">
        <v>834</v>
      </c>
      <c r="L810" s="402"/>
      <c r="M810" s="402">
        <v>1</v>
      </c>
      <c r="N810" s="402">
        <v>1</v>
      </c>
      <c r="O810" s="402">
        <v>0</v>
      </c>
      <c r="P810" s="402"/>
      <c r="Q810" s="103">
        <v>1</v>
      </c>
      <c r="R810" s="96">
        <v>61700</v>
      </c>
      <c r="S810" s="96">
        <v>38300</v>
      </c>
      <c r="T810" s="177" t="s">
        <v>835</v>
      </c>
      <c r="U810" s="103">
        <v>1</v>
      </c>
      <c r="V810" s="103">
        <v>1</v>
      </c>
      <c r="W810" s="54">
        <v>724554</v>
      </c>
      <c r="X810" s="54">
        <v>1829307</v>
      </c>
      <c r="Y810" s="309" t="s">
        <v>635</v>
      </c>
      <c r="AA810" s="310" t="s">
        <v>36</v>
      </c>
      <c r="AB810" s="673"/>
      <c r="AC810" s="452"/>
      <c r="AD810" s="453"/>
      <c r="AE810" s="53">
        <v>1</v>
      </c>
    </row>
    <row r="811" spans="1:31">
      <c r="A811" s="86"/>
      <c r="B811" s="86"/>
      <c r="C811" s="305"/>
      <c r="D811" s="214"/>
      <c r="E811" s="214"/>
      <c r="F811" s="306"/>
      <c r="G811" s="84"/>
      <c r="H811" s="84">
        <v>61699</v>
      </c>
      <c r="I811" s="306"/>
      <c r="J811" s="214"/>
      <c r="K811" s="177" t="s">
        <v>836</v>
      </c>
      <c r="L811" s="402"/>
      <c r="M811" s="402">
        <v>1</v>
      </c>
      <c r="N811" s="402">
        <v>1</v>
      </c>
      <c r="O811" s="402">
        <v>0</v>
      </c>
      <c r="P811" s="402"/>
      <c r="Q811" s="103">
        <v>1</v>
      </c>
      <c r="R811" s="96">
        <v>61700</v>
      </c>
      <c r="S811" s="96">
        <v>38300</v>
      </c>
      <c r="T811" s="177" t="s">
        <v>837</v>
      </c>
      <c r="U811" s="103">
        <v>1</v>
      </c>
      <c r="V811" s="103">
        <v>1</v>
      </c>
      <c r="W811" s="54">
        <v>710692</v>
      </c>
      <c r="X811" s="54">
        <v>1834082</v>
      </c>
      <c r="Y811" s="309" t="s">
        <v>635</v>
      </c>
      <c r="AA811" s="310" t="s">
        <v>36</v>
      </c>
      <c r="AB811" s="673"/>
      <c r="AC811" s="452"/>
      <c r="AD811" s="453"/>
      <c r="AE811" s="53">
        <v>1</v>
      </c>
    </row>
    <row r="812" spans="1:31">
      <c r="A812" s="86"/>
      <c r="B812" s="86"/>
      <c r="C812" s="305"/>
      <c r="D812" s="214"/>
      <c r="E812" s="214"/>
      <c r="F812" s="306"/>
      <c r="G812" s="84"/>
      <c r="H812" s="84">
        <v>61700</v>
      </c>
      <c r="I812" s="306"/>
      <c r="J812" s="214"/>
      <c r="K812" s="177" t="s">
        <v>838</v>
      </c>
      <c r="L812" s="402"/>
      <c r="M812" s="402">
        <v>2</v>
      </c>
      <c r="N812" s="402">
        <v>2</v>
      </c>
      <c r="O812" s="402">
        <v>0</v>
      </c>
      <c r="P812" s="402"/>
      <c r="Q812" s="103">
        <v>1</v>
      </c>
      <c r="R812" s="96">
        <v>61700</v>
      </c>
      <c r="S812" s="96">
        <v>38300</v>
      </c>
      <c r="T812" s="177" t="s">
        <v>839</v>
      </c>
      <c r="U812" s="103">
        <v>1</v>
      </c>
      <c r="V812" s="103">
        <v>1</v>
      </c>
      <c r="W812" s="54">
        <v>714702</v>
      </c>
      <c r="X812" s="54">
        <v>1848679</v>
      </c>
      <c r="Y812" s="309" t="s">
        <v>635</v>
      </c>
      <c r="AA812" s="310" t="s">
        <v>36</v>
      </c>
      <c r="AB812" s="673" t="s">
        <v>829</v>
      </c>
      <c r="AC812" s="452"/>
      <c r="AD812" s="453"/>
      <c r="AE812" s="53">
        <v>2</v>
      </c>
    </row>
    <row r="813" spans="1:31">
      <c r="A813" s="86"/>
      <c r="B813" s="86"/>
      <c r="C813" s="305"/>
      <c r="D813" s="214"/>
      <c r="E813" s="214"/>
      <c r="F813" s="306"/>
      <c r="G813" s="84"/>
      <c r="H813" s="84"/>
      <c r="I813" s="306"/>
      <c r="J813" s="214"/>
      <c r="K813" s="177"/>
      <c r="L813" s="402"/>
      <c r="M813" s="402"/>
      <c r="N813" s="402"/>
      <c r="O813" s="402"/>
      <c r="P813" s="402"/>
      <c r="Q813" s="103">
        <v>1</v>
      </c>
      <c r="R813" s="96">
        <v>61700</v>
      </c>
      <c r="S813" s="96">
        <v>38300</v>
      </c>
      <c r="T813" s="177" t="s">
        <v>840</v>
      </c>
      <c r="U813" s="103">
        <v>1</v>
      </c>
      <c r="V813" s="103">
        <v>1</v>
      </c>
      <c r="W813" s="54">
        <v>714756</v>
      </c>
      <c r="X813" s="54">
        <v>1848761</v>
      </c>
      <c r="Y813" s="309" t="s">
        <v>635</v>
      </c>
      <c r="AA813" s="310" t="s">
        <v>36</v>
      </c>
      <c r="AB813" s="673"/>
      <c r="AC813" s="452"/>
      <c r="AD813" s="453"/>
    </row>
    <row r="814" spans="1:31">
      <c r="A814" s="86"/>
      <c r="B814" s="86"/>
      <c r="C814" s="305"/>
      <c r="D814" s="214"/>
      <c r="E814" s="214"/>
      <c r="F814" s="306"/>
      <c r="G814" s="84"/>
      <c r="H814" s="84">
        <v>61700</v>
      </c>
      <c r="I814" s="306"/>
      <c r="J814" s="214"/>
      <c r="K814" s="177" t="s">
        <v>841</v>
      </c>
      <c r="L814" s="402"/>
      <c r="M814" s="402">
        <v>1</v>
      </c>
      <c r="N814" s="402">
        <v>1</v>
      </c>
      <c r="O814" s="402">
        <v>0</v>
      </c>
      <c r="P814" s="402"/>
      <c r="Q814" s="103">
        <v>1</v>
      </c>
      <c r="R814" s="96">
        <v>61700</v>
      </c>
      <c r="S814" s="96">
        <v>38300</v>
      </c>
      <c r="T814" s="318" t="s">
        <v>842</v>
      </c>
      <c r="U814" s="103">
        <v>1</v>
      </c>
      <c r="V814" s="103">
        <v>1</v>
      </c>
      <c r="W814" s="54">
        <v>713733</v>
      </c>
      <c r="X814" s="54">
        <v>1860286</v>
      </c>
      <c r="Y814" s="309" t="s">
        <v>635</v>
      </c>
      <c r="AA814" s="310" t="s">
        <v>36</v>
      </c>
      <c r="AB814" s="673"/>
      <c r="AC814" s="452"/>
      <c r="AD814" s="453"/>
      <c r="AE814" s="53">
        <v>1</v>
      </c>
    </row>
    <row r="815" spans="1:31">
      <c r="A815" s="86"/>
      <c r="B815" s="86"/>
      <c r="C815" s="305"/>
      <c r="D815" s="214" t="s">
        <v>843</v>
      </c>
      <c r="E815" s="214" t="s">
        <v>844</v>
      </c>
      <c r="F815" s="306"/>
      <c r="G815" s="84">
        <v>4</v>
      </c>
      <c r="H815" s="84">
        <v>61700</v>
      </c>
      <c r="I815" s="306"/>
      <c r="J815" s="214"/>
      <c r="K815" s="214"/>
      <c r="L815" s="431"/>
      <c r="M815" s="431"/>
      <c r="N815" s="431"/>
      <c r="O815" s="431"/>
      <c r="P815" s="431"/>
      <c r="Q815" s="84">
        <v>1</v>
      </c>
      <c r="R815" s="115">
        <v>61700</v>
      </c>
      <c r="S815" s="115">
        <v>38300</v>
      </c>
      <c r="T815" s="75" t="s">
        <v>844</v>
      </c>
      <c r="U815" s="84"/>
      <c r="V815" s="84">
        <v>1</v>
      </c>
      <c r="W815" s="54">
        <v>705852</v>
      </c>
      <c r="X815" s="54">
        <v>1806661</v>
      </c>
      <c r="Y815" s="309" t="s">
        <v>635</v>
      </c>
      <c r="AA815" s="310" t="s">
        <v>36</v>
      </c>
      <c r="AB815" s="455"/>
      <c r="AC815" s="455"/>
      <c r="AD815" s="453"/>
      <c r="AE815" s="53">
        <v>4</v>
      </c>
    </row>
    <row r="816" spans="1:31">
      <c r="A816" s="86"/>
      <c r="B816" s="86"/>
      <c r="C816" s="305"/>
      <c r="D816" s="214"/>
      <c r="E816" s="214"/>
      <c r="F816" s="306"/>
      <c r="G816" s="84"/>
      <c r="H816" s="84"/>
      <c r="I816" s="306"/>
      <c r="J816" s="214"/>
      <c r="K816" s="214"/>
      <c r="L816" s="431"/>
      <c r="M816" s="431"/>
      <c r="N816" s="431"/>
      <c r="O816" s="431"/>
      <c r="P816" s="431"/>
      <c r="Q816" s="84">
        <v>1</v>
      </c>
      <c r="R816" s="115">
        <v>61700</v>
      </c>
      <c r="S816" s="115">
        <v>38300</v>
      </c>
      <c r="T816" s="75" t="s">
        <v>844</v>
      </c>
      <c r="U816" s="84"/>
      <c r="V816" s="84">
        <v>1</v>
      </c>
      <c r="W816" s="54">
        <v>705781</v>
      </c>
      <c r="X816" s="54">
        <v>1806798</v>
      </c>
      <c r="Y816" s="309" t="s">
        <v>635</v>
      </c>
      <c r="AA816" s="310" t="s">
        <v>36</v>
      </c>
      <c r="AB816" s="455"/>
      <c r="AC816" s="455"/>
      <c r="AD816" s="453"/>
    </row>
    <row r="817" spans="1:31">
      <c r="A817" s="86"/>
      <c r="B817" s="86"/>
      <c r="C817" s="305"/>
      <c r="D817" s="214"/>
      <c r="E817" s="214"/>
      <c r="F817" s="306"/>
      <c r="G817" s="84"/>
      <c r="H817" s="84"/>
      <c r="I817" s="306"/>
      <c r="J817" s="214"/>
      <c r="K817" s="214"/>
      <c r="L817" s="431"/>
      <c r="M817" s="431"/>
      <c r="N817" s="431"/>
      <c r="O817" s="431"/>
      <c r="P817" s="431"/>
      <c r="Q817" s="84">
        <v>1</v>
      </c>
      <c r="R817" s="115">
        <v>61700</v>
      </c>
      <c r="S817" s="115">
        <v>38300</v>
      </c>
      <c r="T817" s="75" t="s">
        <v>844</v>
      </c>
      <c r="U817" s="84"/>
      <c r="V817" s="84">
        <v>1</v>
      </c>
      <c r="W817" s="54">
        <v>705776</v>
      </c>
      <c r="X817" s="54">
        <v>1806968</v>
      </c>
      <c r="Y817" s="309" t="s">
        <v>635</v>
      </c>
      <c r="AA817" s="310" t="s">
        <v>36</v>
      </c>
      <c r="AB817" s="422"/>
      <c r="AC817" s="422"/>
      <c r="AD817" s="422"/>
    </row>
    <row r="818" spans="1:31">
      <c r="A818" s="86"/>
      <c r="B818" s="86"/>
      <c r="C818" s="305"/>
      <c r="D818" s="214"/>
      <c r="E818" s="214"/>
      <c r="F818" s="306"/>
      <c r="G818" s="84"/>
      <c r="H818" s="84"/>
      <c r="I818" s="306"/>
      <c r="J818" s="214"/>
      <c r="K818" s="214"/>
      <c r="L818" s="431"/>
      <c r="M818" s="431"/>
      <c r="N818" s="431"/>
      <c r="O818" s="431"/>
      <c r="P818" s="431"/>
      <c r="Q818" s="84">
        <v>1</v>
      </c>
      <c r="R818" s="115">
        <v>61700</v>
      </c>
      <c r="S818" s="115">
        <v>38300</v>
      </c>
      <c r="T818" s="75" t="s">
        <v>845</v>
      </c>
      <c r="U818" s="84"/>
      <c r="V818" s="84">
        <v>1</v>
      </c>
      <c r="W818" s="54">
        <v>705312</v>
      </c>
      <c r="X818" s="54">
        <v>1809717</v>
      </c>
      <c r="Y818" s="309" t="s">
        <v>635</v>
      </c>
      <c r="AA818" s="310" t="s">
        <v>36</v>
      </c>
      <c r="AB818" s="422"/>
      <c r="AC818" s="422"/>
      <c r="AD818" s="422"/>
    </row>
    <row r="819" spans="1:31">
      <c r="A819" s="86"/>
      <c r="B819" s="86"/>
      <c r="C819" s="305"/>
      <c r="D819" s="214" t="s">
        <v>846</v>
      </c>
      <c r="E819" s="214" t="s">
        <v>847</v>
      </c>
      <c r="F819" s="306"/>
      <c r="G819" s="84">
        <v>6</v>
      </c>
      <c r="H819" s="84">
        <v>61700</v>
      </c>
      <c r="I819" s="306"/>
      <c r="J819" s="214"/>
      <c r="K819" s="214"/>
      <c r="L819" s="431"/>
      <c r="M819" s="431"/>
      <c r="N819" s="431"/>
      <c r="O819" s="431"/>
      <c r="P819" s="431"/>
      <c r="Q819" s="84">
        <v>1</v>
      </c>
      <c r="R819" s="115">
        <v>61700</v>
      </c>
      <c r="S819" s="115">
        <v>38300</v>
      </c>
      <c r="T819" s="75" t="s">
        <v>848</v>
      </c>
      <c r="U819" s="84"/>
      <c r="V819" s="84">
        <v>1</v>
      </c>
      <c r="W819" s="309">
        <v>704935</v>
      </c>
      <c r="X819" s="309">
        <v>1774293</v>
      </c>
      <c r="Y819" s="309" t="s">
        <v>635</v>
      </c>
      <c r="AA819" s="310" t="s">
        <v>36</v>
      </c>
      <c r="AB819" s="422"/>
      <c r="AC819" s="422"/>
      <c r="AD819" s="422"/>
      <c r="AE819" s="53">
        <v>6</v>
      </c>
    </row>
    <row r="820" spans="1:31">
      <c r="A820" s="86"/>
      <c r="B820" s="86"/>
      <c r="C820" s="305"/>
      <c r="D820" s="214"/>
      <c r="E820" s="214"/>
      <c r="F820" s="306"/>
      <c r="G820" s="84"/>
      <c r="H820" s="84"/>
      <c r="I820" s="306"/>
      <c r="J820" s="214"/>
      <c r="K820" s="214"/>
      <c r="L820" s="431"/>
      <c r="M820" s="431"/>
      <c r="N820" s="431"/>
      <c r="O820" s="431"/>
      <c r="P820" s="431"/>
      <c r="Q820" s="84">
        <v>1</v>
      </c>
      <c r="R820" s="115">
        <v>61700</v>
      </c>
      <c r="S820" s="115">
        <v>38300</v>
      </c>
      <c r="T820" s="75" t="s">
        <v>848</v>
      </c>
      <c r="U820" s="84"/>
      <c r="V820" s="84">
        <v>1</v>
      </c>
      <c r="W820" s="309">
        <v>705046</v>
      </c>
      <c r="X820" s="309">
        <v>1774184</v>
      </c>
      <c r="Y820" s="309" t="s">
        <v>635</v>
      </c>
      <c r="AA820" s="310" t="s">
        <v>36</v>
      </c>
      <c r="AB820" s="422"/>
      <c r="AC820" s="422"/>
      <c r="AD820" s="422"/>
    </row>
    <row r="821" spans="1:31">
      <c r="A821" s="86"/>
      <c r="B821" s="86"/>
      <c r="C821" s="305"/>
      <c r="D821" s="214"/>
      <c r="E821" s="214"/>
      <c r="F821" s="306"/>
      <c r="G821" s="84"/>
      <c r="H821" s="84"/>
      <c r="I821" s="306"/>
      <c r="J821" s="214"/>
      <c r="K821" s="214"/>
      <c r="L821" s="431"/>
      <c r="M821" s="431"/>
      <c r="N821" s="431"/>
      <c r="O821" s="431"/>
      <c r="P821" s="431"/>
      <c r="Q821" s="84">
        <v>1</v>
      </c>
      <c r="R821" s="115">
        <v>61700</v>
      </c>
      <c r="S821" s="115">
        <v>38300</v>
      </c>
      <c r="T821" s="75" t="s">
        <v>849</v>
      </c>
      <c r="U821" s="84"/>
      <c r="V821" s="84">
        <v>1</v>
      </c>
      <c r="W821" s="309">
        <v>704818</v>
      </c>
      <c r="X821" s="309">
        <v>177416</v>
      </c>
      <c r="Y821" s="309" t="s">
        <v>635</v>
      </c>
      <c r="Z821" s="309"/>
      <c r="AA821" s="310" t="s">
        <v>36</v>
      </c>
      <c r="AB821" s="422"/>
      <c r="AC821" s="422"/>
      <c r="AD821" s="422"/>
    </row>
    <row r="822" spans="1:31">
      <c r="A822" s="86"/>
      <c r="B822" s="86"/>
      <c r="C822" s="305"/>
      <c r="D822" s="214"/>
      <c r="E822" s="214"/>
      <c r="F822" s="306"/>
      <c r="G822" s="84"/>
      <c r="H822" s="84"/>
      <c r="I822" s="306"/>
      <c r="J822" s="214"/>
      <c r="K822" s="214"/>
      <c r="L822" s="431"/>
      <c r="M822" s="431"/>
      <c r="N822" s="431"/>
      <c r="O822" s="431"/>
      <c r="P822" s="431"/>
      <c r="Q822" s="84">
        <v>1</v>
      </c>
      <c r="R822" s="115">
        <v>61700</v>
      </c>
      <c r="S822" s="115">
        <v>38300</v>
      </c>
      <c r="T822" s="75" t="s">
        <v>850</v>
      </c>
      <c r="U822" s="84"/>
      <c r="V822" s="84">
        <v>1</v>
      </c>
      <c r="W822" s="309">
        <v>707217</v>
      </c>
      <c r="X822" s="309">
        <v>1774495</v>
      </c>
      <c r="Y822" s="309" t="s">
        <v>635</v>
      </c>
      <c r="Z822" s="309"/>
      <c r="AA822" s="310" t="s">
        <v>36</v>
      </c>
      <c r="AB822" s="422"/>
      <c r="AC822" s="422"/>
      <c r="AD822" s="422"/>
    </row>
    <row r="823" spans="1:31">
      <c r="A823" s="86"/>
      <c r="B823" s="86"/>
      <c r="C823" s="305"/>
      <c r="D823" s="214"/>
      <c r="E823" s="214"/>
      <c r="F823" s="306"/>
      <c r="G823" s="84"/>
      <c r="H823" s="84"/>
      <c r="I823" s="306"/>
      <c r="J823" s="214"/>
      <c r="K823" s="214"/>
      <c r="L823" s="431"/>
      <c r="M823" s="431"/>
      <c r="N823" s="431"/>
      <c r="O823" s="431"/>
      <c r="P823" s="431"/>
      <c r="Q823" s="84">
        <v>1</v>
      </c>
      <c r="R823" s="115">
        <v>61700</v>
      </c>
      <c r="S823" s="115">
        <v>38300</v>
      </c>
      <c r="T823" s="75" t="s">
        <v>851</v>
      </c>
      <c r="U823" s="84"/>
      <c r="V823" s="84">
        <v>1</v>
      </c>
      <c r="W823" s="309">
        <v>709585</v>
      </c>
      <c r="X823" s="309">
        <v>1773850</v>
      </c>
      <c r="Y823" s="309" t="s">
        <v>635</v>
      </c>
      <c r="Z823" s="309"/>
      <c r="AA823" s="310" t="s">
        <v>36</v>
      </c>
      <c r="AB823" s="422"/>
      <c r="AC823" s="422"/>
      <c r="AD823" s="422"/>
    </row>
    <row r="824" spans="1:31">
      <c r="A824" s="86"/>
      <c r="B824" s="86"/>
      <c r="C824" s="305"/>
      <c r="D824" s="214"/>
      <c r="E824" s="214"/>
      <c r="F824" s="306"/>
      <c r="G824" s="84"/>
      <c r="H824" s="84"/>
      <c r="I824" s="306"/>
      <c r="J824" s="214"/>
      <c r="K824" s="214"/>
      <c r="L824" s="431"/>
      <c r="M824" s="431"/>
      <c r="N824" s="431"/>
      <c r="O824" s="431"/>
      <c r="P824" s="431"/>
      <c r="Q824" s="84">
        <v>1</v>
      </c>
      <c r="R824" s="115">
        <v>61700</v>
      </c>
      <c r="S824" s="115">
        <v>38300</v>
      </c>
      <c r="T824" s="75" t="s">
        <v>851</v>
      </c>
      <c r="U824" s="84"/>
      <c r="V824" s="84">
        <v>1</v>
      </c>
      <c r="W824" s="309">
        <v>709530</v>
      </c>
      <c r="X824" s="309">
        <v>1771016</v>
      </c>
      <c r="Y824" s="309" t="s">
        <v>635</v>
      </c>
      <c r="Z824" s="309"/>
      <c r="AA824" s="310" t="s">
        <v>36</v>
      </c>
      <c r="AB824" s="422"/>
      <c r="AC824" s="422"/>
      <c r="AD824" s="422"/>
    </row>
    <row r="825" spans="1:31">
      <c r="A825" s="86"/>
      <c r="B825" s="86"/>
      <c r="C825" s="305"/>
      <c r="D825" s="214" t="s">
        <v>154</v>
      </c>
      <c r="E825" s="214" t="s">
        <v>852</v>
      </c>
      <c r="F825" s="306"/>
      <c r="G825" s="84">
        <v>10</v>
      </c>
      <c r="H825" s="84">
        <v>61700</v>
      </c>
      <c r="I825" s="306"/>
      <c r="J825" s="214"/>
      <c r="K825" s="214"/>
      <c r="L825" s="431"/>
      <c r="M825" s="431"/>
      <c r="N825" s="431"/>
      <c r="O825" s="431"/>
      <c r="P825" s="431"/>
      <c r="Q825" s="84">
        <v>1</v>
      </c>
      <c r="R825" s="115">
        <v>61700</v>
      </c>
      <c r="S825" s="115">
        <v>38300</v>
      </c>
      <c r="T825" s="214" t="s">
        <v>853</v>
      </c>
      <c r="U825" s="84"/>
      <c r="V825" s="84">
        <v>1</v>
      </c>
      <c r="W825" s="309">
        <v>740454</v>
      </c>
      <c r="X825" s="309">
        <v>1805290</v>
      </c>
      <c r="Y825" s="309" t="s">
        <v>635</v>
      </c>
      <c r="Z825" s="309"/>
      <c r="AA825" s="310" t="s">
        <v>36</v>
      </c>
      <c r="AB825" s="422"/>
      <c r="AC825" s="422"/>
      <c r="AD825" s="422"/>
      <c r="AE825" s="53">
        <v>10</v>
      </c>
    </row>
    <row r="826" spans="1:31">
      <c r="A826" s="86"/>
      <c r="B826" s="86"/>
      <c r="C826" s="305"/>
      <c r="D826" s="214"/>
      <c r="E826" s="214"/>
      <c r="F826" s="306"/>
      <c r="G826" s="84"/>
      <c r="H826" s="84"/>
      <c r="I826" s="306"/>
      <c r="J826" s="214"/>
      <c r="K826" s="214"/>
      <c r="L826" s="431"/>
      <c r="M826" s="431"/>
      <c r="N826" s="431"/>
      <c r="O826" s="431"/>
      <c r="P826" s="431"/>
      <c r="Q826" s="84">
        <v>1</v>
      </c>
      <c r="R826" s="115">
        <v>61700</v>
      </c>
      <c r="S826" s="115">
        <v>38300</v>
      </c>
      <c r="T826" s="214" t="s">
        <v>853</v>
      </c>
      <c r="U826" s="84"/>
      <c r="V826" s="84">
        <v>1</v>
      </c>
      <c r="W826" s="309">
        <v>740571</v>
      </c>
      <c r="X826" s="309">
        <v>1804847</v>
      </c>
      <c r="Y826" s="309" t="s">
        <v>635</v>
      </c>
      <c r="Z826" s="309"/>
      <c r="AA826" s="310" t="s">
        <v>36</v>
      </c>
      <c r="AB826" s="422"/>
      <c r="AC826" s="422"/>
      <c r="AD826" s="422"/>
    </row>
    <row r="827" spans="1:31">
      <c r="A827" s="86"/>
      <c r="B827" s="86"/>
      <c r="C827" s="305"/>
      <c r="D827" s="214"/>
      <c r="E827" s="214"/>
      <c r="F827" s="306"/>
      <c r="G827" s="84"/>
      <c r="H827" s="84"/>
      <c r="I827" s="306"/>
      <c r="J827" s="214"/>
      <c r="K827" s="214"/>
      <c r="L827" s="431"/>
      <c r="M827" s="431"/>
      <c r="N827" s="431"/>
      <c r="O827" s="431"/>
      <c r="P827" s="431"/>
      <c r="Q827" s="84">
        <v>1</v>
      </c>
      <c r="R827" s="115">
        <v>61700</v>
      </c>
      <c r="S827" s="115">
        <v>38300</v>
      </c>
      <c r="T827" s="214" t="s">
        <v>853</v>
      </c>
      <c r="U827" s="84"/>
      <c r="V827" s="84">
        <v>1</v>
      </c>
      <c r="W827" s="309">
        <v>739376</v>
      </c>
      <c r="X827" s="309">
        <v>1806463</v>
      </c>
      <c r="Y827" s="309" t="s">
        <v>635</v>
      </c>
      <c r="Z827" s="309"/>
      <c r="AA827" s="310" t="s">
        <v>36</v>
      </c>
      <c r="AB827" s="422"/>
      <c r="AC827" s="422"/>
      <c r="AD827" s="422"/>
    </row>
    <row r="828" spans="1:31">
      <c r="A828" s="86"/>
      <c r="B828" s="86"/>
      <c r="C828" s="305"/>
      <c r="D828" s="214"/>
      <c r="E828" s="214"/>
      <c r="F828" s="306"/>
      <c r="G828" s="84"/>
      <c r="H828" s="84"/>
      <c r="I828" s="306"/>
      <c r="J828" s="214"/>
      <c r="K828" s="214"/>
      <c r="L828" s="431"/>
      <c r="M828" s="431"/>
      <c r="N828" s="431"/>
      <c r="O828" s="431"/>
      <c r="P828" s="431"/>
      <c r="Q828" s="84">
        <v>1</v>
      </c>
      <c r="R828" s="115">
        <v>61700</v>
      </c>
      <c r="S828" s="115">
        <v>38300</v>
      </c>
      <c r="T828" s="214" t="s">
        <v>854</v>
      </c>
      <c r="U828" s="84"/>
      <c r="V828" s="84">
        <v>1</v>
      </c>
      <c r="W828" s="309">
        <v>739640</v>
      </c>
      <c r="X828" s="309">
        <v>1806228</v>
      </c>
      <c r="Y828" s="309" t="s">
        <v>635</v>
      </c>
      <c r="Z828" s="309"/>
      <c r="AA828" s="310" t="s">
        <v>36</v>
      </c>
      <c r="AB828" s="422"/>
      <c r="AC828" s="422"/>
      <c r="AD828" s="422"/>
    </row>
    <row r="829" spans="1:31">
      <c r="A829" s="86"/>
      <c r="B829" s="86"/>
      <c r="C829" s="305"/>
      <c r="D829" s="214"/>
      <c r="E829" s="214"/>
      <c r="F829" s="306"/>
      <c r="G829" s="84"/>
      <c r="H829" s="84"/>
      <c r="I829" s="306"/>
      <c r="J829" s="214"/>
      <c r="K829" s="214"/>
      <c r="L829" s="431"/>
      <c r="M829" s="431"/>
      <c r="N829" s="431"/>
      <c r="O829" s="431"/>
      <c r="P829" s="431"/>
      <c r="Q829" s="84">
        <v>1</v>
      </c>
      <c r="R829" s="115">
        <v>61700</v>
      </c>
      <c r="S829" s="115">
        <v>38300</v>
      </c>
      <c r="T829" s="214" t="s">
        <v>854</v>
      </c>
      <c r="U829" s="84"/>
      <c r="V829" s="84">
        <v>1</v>
      </c>
      <c r="W829" s="309">
        <v>739224</v>
      </c>
      <c r="X829" s="309">
        <v>1806576</v>
      </c>
      <c r="Y829" s="309" t="s">
        <v>635</v>
      </c>
      <c r="Z829" s="309"/>
      <c r="AA829" s="310" t="s">
        <v>36</v>
      </c>
      <c r="AB829" s="422"/>
      <c r="AC829" s="422"/>
      <c r="AD829" s="422"/>
    </row>
    <row r="830" spans="1:31">
      <c r="A830" s="86"/>
      <c r="B830" s="86"/>
      <c r="C830" s="305"/>
      <c r="D830" s="214"/>
      <c r="E830" s="214"/>
      <c r="F830" s="306"/>
      <c r="G830" s="84"/>
      <c r="H830" s="84"/>
      <c r="I830" s="306"/>
      <c r="J830" s="214"/>
      <c r="K830" s="214"/>
      <c r="L830" s="431"/>
      <c r="M830" s="431"/>
      <c r="N830" s="431"/>
      <c r="O830" s="431"/>
      <c r="P830" s="431"/>
      <c r="Q830" s="84">
        <v>1</v>
      </c>
      <c r="R830" s="115">
        <v>61700</v>
      </c>
      <c r="S830" s="115">
        <v>38300</v>
      </c>
      <c r="T830" s="214" t="s">
        <v>854</v>
      </c>
      <c r="U830" s="84"/>
      <c r="V830" s="84">
        <v>1</v>
      </c>
      <c r="W830" s="309">
        <v>738918</v>
      </c>
      <c r="X830" s="309">
        <v>1806713</v>
      </c>
      <c r="Y830" s="309" t="s">
        <v>635</v>
      </c>
      <c r="Z830" s="309"/>
      <c r="AA830" s="310" t="s">
        <v>36</v>
      </c>
      <c r="AB830" s="422"/>
      <c r="AC830" s="422"/>
      <c r="AD830" s="422"/>
    </row>
    <row r="831" spans="1:31">
      <c r="A831" s="86"/>
      <c r="B831" s="86"/>
      <c r="C831" s="305"/>
      <c r="D831" s="214"/>
      <c r="E831" s="214"/>
      <c r="F831" s="306"/>
      <c r="G831" s="84"/>
      <c r="H831" s="84"/>
      <c r="I831" s="306"/>
      <c r="J831" s="214"/>
      <c r="K831" s="214"/>
      <c r="L831" s="431"/>
      <c r="M831" s="431"/>
      <c r="N831" s="431"/>
      <c r="O831" s="431"/>
      <c r="P831" s="431"/>
      <c r="Q831" s="84">
        <v>1</v>
      </c>
      <c r="R831" s="115">
        <v>61700</v>
      </c>
      <c r="S831" s="115">
        <v>38300</v>
      </c>
      <c r="T831" s="214" t="s">
        <v>854</v>
      </c>
      <c r="U831" s="84"/>
      <c r="V831" s="84">
        <v>1</v>
      </c>
      <c r="W831" s="309">
        <v>738553</v>
      </c>
      <c r="X831" s="309">
        <v>1806615</v>
      </c>
      <c r="Y831" s="309" t="s">
        <v>635</v>
      </c>
      <c r="Z831" s="309"/>
      <c r="AA831" s="310" t="s">
        <v>36</v>
      </c>
      <c r="AB831" s="422"/>
      <c r="AC831" s="422"/>
      <c r="AD831" s="422"/>
    </row>
    <row r="832" spans="1:31">
      <c r="A832" s="86"/>
      <c r="B832" s="86"/>
      <c r="C832" s="305"/>
      <c r="D832" s="214"/>
      <c r="E832" s="214"/>
      <c r="F832" s="306"/>
      <c r="G832" s="84"/>
      <c r="H832" s="84"/>
      <c r="I832" s="306"/>
      <c r="J832" s="214"/>
      <c r="K832" s="214"/>
      <c r="L832" s="431"/>
      <c r="M832" s="431"/>
      <c r="N832" s="431"/>
      <c r="O832" s="431"/>
      <c r="P832" s="431"/>
      <c r="Q832" s="84">
        <v>1</v>
      </c>
      <c r="R832" s="115">
        <v>61700</v>
      </c>
      <c r="S832" s="115">
        <v>38300</v>
      </c>
      <c r="T832" s="214" t="s">
        <v>854</v>
      </c>
      <c r="U832" s="84"/>
      <c r="V832" s="84">
        <v>1</v>
      </c>
      <c r="W832" s="309">
        <v>738339</v>
      </c>
      <c r="X832" s="309">
        <v>1806486</v>
      </c>
      <c r="Y832" s="309" t="s">
        <v>635</v>
      </c>
      <c r="Z832" s="309"/>
      <c r="AA832" s="310" t="s">
        <v>36</v>
      </c>
      <c r="AB832" s="422"/>
      <c r="AC832" s="422"/>
      <c r="AD832" s="422"/>
    </row>
    <row r="833" spans="1:31">
      <c r="A833" s="86"/>
      <c r="B833" s="86"/>
      <c r="C833" s="305"/>
      <c r="D833" s="214"/>
      <c r="E833" s="214"/>
      <c r="F833" s="306"/>
      <c r="G833" s="84"/>
      <c r="H833" s="84"/>
      <c r="I833" s="306"/>
      <c r="J833" s="214"/>
      <c r="K833" s="214"/>
      <c r="L833" s="431"/>
      <c r="M833" s="431"/>
      <c r="N833" s="431"/>
      <c r="O833" s="431"/>
      <c r="P833" s="431"/>
      <c r="Q833" s="84">
        <v>1</v>
      </c>
      <c r="R833" s="115">
        <v>61700</v>
      </c>
      <c r="S833" s="115">
        <v>38300</v>
      </c>
      <c r="T833" s="214" t="s">
        <v>854</v>
      </c>
      <c r="U833" s="84"/>
      <c r="V833" s="84">
        <v>1</v>
      </c>
      <c r="W833" s="309">
        <v>739557</v>
      </c>
      <c r="X833" s="309">
        <v>1806253</v>
      </c>
      <c r="Y833" s="309" t="s">
        <v>635</v>
      </c>
      <c r="Z833" s="309"/>
      <c r="AA833" s="310" t="s">
        <v>36</v>
      </c>
      <c r="AB833" s="422"/>
      <c r="AC833" s="422"/>
      <c r="AD833" s="422"/>
    </row>
    <row r="834" spans="1:31">
      <c r="A834" s="86"/>
      <c r="B834" s="86"/>
      <c r="C834" s="305"/>
      <c r="D834" s="214"/>
      <c r="E834" s="214"/>
      <c r="F834" s="306"/>
      <c r="G834" s="84"/>
      <c r="H834" s="84"/>
      <c r="I834" s="306"/>
      <c r="J834" s="214"/>
      <c r="K834" s="214"/>
      <c r="L834" s="431"/>
      <c r="M834" s="431"/>
      <c r="N834" s="431"/>
      <c r="O834" s="431"/>
      <c r="P834" s="431"/>
      <c r="Q834" s="84">
        <v>1</v>
      </c>
      <c r="R834" s="115">
        <v>61700</v>
      </c>
      <c r="S834" s="115">
        <v>38300</v>
      </c>
      <c r="T834" s="214" t="s">
        <v>854</v>
      </c>
      <c r="U834" s="84"/>
      <c r="V834" s="84">
        <v>1</v>
      </c>
      <c r="W834" s="309">
        <v>739169</v>
      </c>
      <c r="X834" s="309">
        <v>1806764</v>
      </c>
      <c r="Y834" s="309" t="s">
        <v>635</v>
      </c>
      <c r="Z834" s="309"/>
      <c r="AA834" s="310" t="s">
        <v>36</v>
      </c>
      <c r="AB834" s="422"/>
      <c r="AC834" s="422"/>
      <c r="AD834" s="422"/>
    </row>
    <row r="835" spans="1:31">
      <c r="A835" s="86"/>
      <c r="B835" s="86"/>
      <c r="C835" s="305"/>
      <c r="D835" s="214" t="s">
        <v>855</v>
      </c>
      <c r="E835" s="214" t="s">
        <v>90</v>
      </c>
      <c r="F835" s="306"/>
      <c r="G835" s="84">
        <v>15</v>
      </c>
      <c r="H835" s="436">
        <f>SUM(H845:H851)</f>
        <v>123400</v>
      </c>
      <c r="I835" s="306"/>
      <c r="J835" s="214" t="s">
        <v>855</v>
      </c>
      <c r="K835" s="215" t="s">
        <v>90</v>
      </c>
      <c r="L835" s="235">
        <v>5</v>
      </c>
      <c r="M835" s="235"/>
      <c r="N835" s="235"/>
      <c r="O835" s="235"/>
      <c r="P835" s="235"/>
      <c r="Q835" s="103">
        <v>1</v>
      </c>
      <c r="R835" s="96">
        <v>61700</v>
      </c>
      <c r="S835" s="96">
        <v>38300</v>
      </c>
      <c r="T835" s="215" t="s">
        <v>856</v>
      </c>
      <c r="U835" s="103">
        <v>1</v>
      </c>
      <c r="V835" s="103">
        <v>1</v>
      </c>
      <c r="W835" s="312">
        <v>736328</v>
      </c>
      <c r="X835" s="312">
        <v>1753178</v>
      </c>
      <c r="Y835" s="309" t="s">
        <v>635</v>
      </c>
      <c r="Z835" s="312"/>
      <c r="AA835" s="310" t="s">
        <v>36</v>
      </c>
      <c r="AB835" s="422" t="s">
        <v>123</v>
      </c>
      <c r="AC835" s="422"/>
      <c r="AD835" s="422"/>
      <c r="AE835" s="53">
        <v>15</v>
      </c>
    </row>
    <row r="836" spans="1:31">
      <c r="A836" s="86"/>
      <c r="B836" s="86"/>
      <c r="C836" s="305"/>
      <c r="D836" s="75"/>
      <c r="E836" s="75"/>
      <c r="F836" s="305"/>
      <c r="H836" s="378"/>
      <c r="I836" s="305"/>
      <c r="J836" s="75"/>
      <c r="K836" s="215"/>
      <c r="L836" s="235"/>
      <c r="M836" s="235"/>
      <c r="N836" s="235"/>
      <c r="O836" s="235"/>
      <c r="P836" s="235"/>
      <c r="Q836" s="103">
        <v>1</v>
      </c>
      <c r="R836" s="96">
        <v>61700</v>
      </c>
      <c r="S836" s="96">
        <v>38300</v>
      </c>
      <c r="T836" s="215" t="s">
        <v>856</v>
      </c>
      <c r="U836" s="103">
        <v>1</v>
      </c>
      <c r="V836" s="103">
        <v>1</v>
      </c>
      <c r="W836" s="312">
        <v>736439</v>
      </c>
      <c r="X836" s="312">
        <v>1753587</v>
      </c>
      <c r="Y836" s="309" t="s">
        <v>635</v>
      </c>
      <c r="Z836" s="312"/>
      <c r="AA836" s="310" t="s">
        <v>36</v>
      </c>
      <c r="AB836" s="422"/>
      <c r="AC836" s="422"/>
      <c r="AD836" s="422"/>
    </row>
    <row r="837" spans="1:31">
      <c r="A837" s="86"/>
      <c r="B837" s="86"/>
      <c r="C837" s="305"/>
      <c r="D837" s="75"/>
      <c r="E837" s="75"/>
      <c r="F837" s="305"/>
      <c r="H837" s="378"/>
      <c r="I837" s="305"/>
      <c r="J837" s="75"/>
      <c r="K837" s="215"/>
      <c r="L837" s="235"/>
      <c r="M837" s="235"/>
      <c r="N837" s="235"/>
      <c r="O837" s="235"/>
      <c r="P837" s="235"/>
      <c r="Q837" s="103">
        <v>1</v>
      </c>
      <c r="R837" s="96">
        <v>61700</v>
      </c>
      <c r="S837" s="96">
        <v>38300</v>
      </c>
      <c r="T837" s="215" t="s">
        <v>856</v>
      </c>
      <c r="U837" s="103">
        <v>1</v>
      </c>
      <c r="V837" s="103">
        <v>1</v>
      </c>
      <c r="W837" s="312">
        <v>736424</v>
      </c>
      <c r="X837" s="312">
        <v>1753387</v>
      </c>
      <c r="Y837" s="309" t="s">
        <v>635</v>
      </c>
      <c r="Z837" s="312"/>
      <c r="AA837" s="310" t="s">
        <v>36</v>
      </c>
      <c r="AB837" s="422"/>
      <c r="AC837" s="422"/>
      <c r="AD837" s="422"/>
    </row>
    <row r="838" spans="1:31">
      <c r="A838" s="86"/>
      <c r="B838" s="86"/>
      <c r="C838" s="305"/>
      <c r="D838" s="75"/>
      <c r="E838" s="75"/>
      <c r="F838" s="305"/>
      <c r="H838" s="378"/>
      <c r="I838" s="305"/>
      <c r="J838" s="75"/>
      <c r="K838" s="215"/>
      <c r="L838" s="235"/>
      <c r="M838" s="235"/>
      <c r="N838" s="235"/>
      <c r="O838" s="235"/>
      <c r="P838" s="235"/>
      <c r="Q838" s="103">
        <v>1</v>
      </c>
      <c r="R838" s="96">
        <v>61700</v>
      </c>
      <c r="S838" s="96">
        <v>38300</v>
      </c>
      <c r="T838" s="215" t="s">
        <v>90</v>
      </c>
      <c r="U838" s="103">
        <v>1</v>
      </c>
      <c r="V838" s="103">
        <v>1</v>
      </c>
      <c r="W838" s="312">
        <v>740197</v>
      </c>
      <c r="X838" s="312">
        <v>1759134</v>
      </c>
      <c r="Y838" s="309" t="s">
        <v>635</v>
      </c>
      <c r="Z838" s="312"/>
      <c r="AA838" s="310" t="s">
        <v>36</v>
      </c>
      <c r="AB838" s="422"/>
      <c r="AC838" s="422"/>
      <c r="AD838" s="422"/>
    </row>
    <row r="839" spans="1:31">
      <c r="A839" s="86"/>
      <c r="B839" s="86"/>
      <c r="C839" s="305"/>
      <c r="D839" s="75"/>
      <c r="E839" s="75"/>
      <c r="F839" s="305"/>
      <c r="H839" s="378"/>
      <c r="I839" s="305"/>
      <c r="J839" s="75"/>
      <c r="K839" s="215"/>
      <c r="L839" s="235"/>
      <c r="M839" s="235"/>
      <c r="N839" s="235"/>
      <c r="O839" s="235"/>
      <c r="P839" s="235"/>
      <c r="Q839" s="103">
        <v>1</v>
      </c>
      <c r="R839" s="96">
        <v>61700</v>
      </c>
      <c r="S839" s="96">
        <v>38300</v>
      </c>
      <c r="T839" s="215" t="s">
        <v>90</v>
      </c>
      <c r="U839" s="103">
        <v>1</v>
      </c>
      <c r="V839" s="103">
        <v>1</v>
      </c>
      <c r="W839" s="312">
        <v>740316</v>
      </c>
      <c r="X839" s="312">
        <v>1759170</v>
      </c>
      <c r="Y839" s="309" t="s">
        <v>635</v>
      </c>
      <c r="Z839" s="312"/>
      <c r="AA839" s="310" t="s">
        <v>36</v>
      </c>
      <c r="AB839" s="422"/>
      <c r="AC839" s="422"/>
      <c r="AD839" s="422"/>
    </row>
    <row r="840" spans="1:31">
      <c r="A840" s="86"/>
      <c r="B840" s="86"/>
      <c r="C840" s="305"/>
      <c r="D840" s="75"/>
      <c r="E840" s="75"/>
      <c r="F840" s="305"/>
      <c r="H840" s="378"/>
      <c r="I840" s="305"/>
      <c r="J840" s="75"/>
      <c r="K840" s="215"/>
      <c r="L840" s="235"/>
      <c r="M840" s="235"/>
      <c r="N840" s="235"/>
      <c r="O840" s="235"/>
      <c r="P840" s="235"/>
      <c r="Q840" s="103">
        <v>1</v>
      </c>
      <c r="R840" s="96">
        <v>61700</v>
      </c>
      <c r="S840" s="96">
        <v>38300</v>
      </c>
      <c r="T840" s="215" t="s">
        <v>857</v>
      </c>
      <c r="U840" s="103">
        <v>1</v>
      </c>
      <c r="V840" s="103">
        <v>1</v>
      </c>
      <c r="W840" s="312">
        <v>738365</v>
      </c>
      <c r="X840" s="312">
        <v>1755895</v>
      </c>
      <c r="Y840" s="309" t="s">
        <v>635</v>
      </c>
      <c r="Z840" s="312"/>
      <c r="AA840" s="310" t="s">
        <v>36</v>
      </c>
      <c r="AB840" s="422"/>
      <c r="AC840" s="422"/>
      <c r="AD840" s="422"/>
    </row>
    <row r="841" spans="1:31">
      <c r="A841" s="86"/>
      <c r="B841" s="86"/>
      <c r="C841" s="305"/>
      <c r="D841" s="75"/>
      <c r="E841" s="75"/>
      <c r="F841" s="305"/>
      <c r="H841" s="378"/>
      <c r="I841" s="305"/>
      <c r="J841" s="75"/>
      <c r="K841" s="215"/>
      <c r="L841" s="235"/>
      <c r="M841" s="235"/>
      <c r="N841" s="235"/>
      <c r="O841" s="235"/>
      <c r="P841" s="235"/>
      <c r="Q841" s="103">
        <v>1</v>
      </c>
      <c r="R841" s="96">
        <v>61700</v>
      </c>
      <c r="S841" s="96">
        <v>38300</v>
      </c>
      <c r="T841" s="215" t="s">
        <v>857</v>
      </c>
      <c r="U841" s="103">
        <v>1</v>
      </c>
      <c r="V841" s="103">
        <v>1</v>
      </c>
      <c r="W841" s="312">
        <v>767663</v>
      </c>
      <c r="X841" s="312">
        <v>1755537</v>
      </c>
      <c r="Y841" s="309" t="s">
        <v>635</v>
      </c>
      <c r="Z841" s="312"/>
      <c r="AA841" s="310" t="s">
        <v>36</v>
      </c>
      <c r="AB841" s="422"/>
      <c r="AC841" s="422"/>
      <c r="AD841" s="422"/>
    </row>
    <row r="842" spans="1:31">
      <c r="A842" s="86"/>
      <c r="B842" s="86"/>
      <c r="C842" s="305"/>
      <c r="D842" s="75"/>
      <c r="E842" s="75"/>
      <c r="F842" s="305"/>
      <c r="H842" s="378"/>
      <c r="I842" s="305"/>
      <c r="J842" s="75"/>
      <c r="K842" s="215"/>
      <c r="L842" s="235"/>
      <c r="M842" s="235"/>
      <c r="N842" s="235"/>
      <c r="O842" s="235"/>
      <c r="P842" s="235"/>
      <c r="Q842" s="103">
        <v>1</v>
      </c>
      <c r="R842" s="96">
        <v>61700</v>
      </c>
      <c r="S842" s="96">
        <v>38300</v>
      </c>
      <c r="T842" s="215" t="s">
        <v>857</v>
      </c>
      <c r="U842" s="103">
        <v>1</v>
      </c>
      <c r="V842" s="103">
        <v>1</v>
      </c>
      <c r="W842" s="312">
        <v>737297</v>
      </c>
      <c r="X842" s="312">
        <v>1754578</v>
      </c>
      <c r="Y842" s="309" t="s">
        <v>635</v>
      </c>
      <c r="Z842" s="312"/>
      <c r="AA842" s="310" t="s">
        <v>36</v>
      </c>
      <c r="AB842" s="422"/>
      <c r="AC842" s="422"/>
      <c r="AD842" s="422"/>
    </row>
    <row r="843" spans="1:31">
      <c r="A843" s="86"/>
      <c r="B843" s="86"/>
      <c r="C843" s="305"/>
      <c r="D843" s="75"/>
      <c r="E843" s="75"/>
      <c r="F843" s="305"/>
      <c r="H843" s="378"/>
      <c r="I843" s="305"/>
      <c r="J843" s="75"/>
      <c r="K843" s="215"/>
      <c r="L843" s="235"/>
      <c r="M843" s="235"/>
      <c r="N843" s="235"/>
      <c r="O843" s="235"/>
      <c r="P843" s="235"/>
      <c r="Q843" s="103">
        <v>1</v>
      </c>
      <c r="R843" s="96">
        <v>61700</v>
      </c>
      <c r="S843" s="96">
        <v>38300</v>
      </c>
      <c r="T843" s="215" t="s">
        <v>858</v>
      </c>
      <c r="U843" s="103">
        <v>1</v>
      </c>
      <c r="V843" s="103">
        <v>1</v>
      </c>
      <c r="W843" s="312">
        <v>738574</v>
      </c>
      <c r="X843" s="312">
        <v>1751504</v>
      </c>
      <c r="Y843" s="309" t="s">
        <v>635</v>
      </c>
      <c r="Z843" s="312"/>
      <c r="AA843" s="310" t="s">
        <v>36</v>
      </c>
      <c r="AB843" s="422"/>
      <c r="AC843" s="422"/>
      <c r="AD843" s="422"/>
    </row>
    <row r="844" spans="1:31">
      <c r="A844" s="86"/>
      <c r="B844" s="86"/>
      <c r="C844" s="305"/>
      <c r="D844" s="75"/>
      <c r="E844" s="75"/>
      <c r="F844" s="305"/>
      <c r="H844" s="378"/>
      <c r="I844" s="305"/>
      <c r="J844" s="75"/>
      <c r="K844" s="215"/>
      <c r="L844" s="235"/>
      <c r="M844" s="235"/>
      <c r="N844" s="235"/>
      <c r="O844" s="235"/>
      <c r="P844" s="235"/>
      <c r="Q844" s="103">
        <v>1</v>
      </c>
      <c r="R844" s="96">
        <v>61700</v>
      </c>
      <c r="S844" s="96">
        <v>38300</v>
      </c>
      <c r="T844" s="215" t="s">
        <v>858</v>
      </c>
      <c r="U844" s="103">
        <v>1</v>
      </c>
      <c r="V844" s="103">
        <v>1</v>
      </c>
      <c r="W844" s="312">
        <v>738495</v>
      </c>
      <c r="X844" s="312">
        <v>1751523</v>
      </c>
      <c r="Y844" s="309" t="s">
        <v>635</v>
      </c>
      <c r="Z844" s="312"/>
      <c r="AA844" s="310" t="s">
        <v>36</v>
      </c>
      <c r="AB844" s="422"/>
      <c r="AC844" s="422"/>
      <c r="AD844" s="422"/>
    </row>
    <row r="845" spans="1:31">
      <c r="C845" s="305"/>
      <c r="D845" s="214" t="s">
        <v>859</v>
      </c>
      <c r="E845" s="214" t="s">
        <v>860</v>
      </c>
      <c r="F845" s="306"/>
      <c r="G845" s="84">
        <v>12</v>
      </c>
      <c r="H845" s="84">
        <v>61700</v>
      </c>
      <c r="I845" s="379"/>
      <c r="J845" s="214" t="s">
        <v>859</v>
      </c>
      <c r="K845" s="215" t="s">
        <v>860</v>
      </c>
      <c r="L845" s="235">
        <v>6</v>
      </c>
      <c r="M845" s="235"/>
      <c r="N845" s="235">
        <v>0</v>
      </c>
      <c r="O845" s="235">
        <v>0</v>
      </c>
      <c r="P845" s="235"/>
      <c r="Q845" s="103">
        <v>1</v>
      </c>
      <c r="R845" s="96">
        <v>61700</v>
      </c>
      <c r="S845" s="96">
        <v>38300</v>
      </c>
      <c r="T845" s="215" t="s">
        <v>860</v>
      </c>
      <c r="U845" s="103">
        <v>1</v>
      </c>
      <c r="V845" s="103">
        <v>1</v>
      </c>
      <c r="W845" s="312">
        <v>746735</v>
      </c>
      <c r="X845" s="312">
        <v>1722830</v>
      </c>
      <c r="Y845" s="309" t="s">
        <v>635</v>
      </c>
      <c r="Z845" s="319"/>
      <c r="AA845" s="310" t="s">
        <v>36</v>
      </c>
      <c r="AB845" s="422" t="s">
        <v>861</v>
      </c>
      <c r="AC845" s="422"/>
      <c r="AD845" s="422"/>
      <c r="AE845" s="53">
        <v>9</v>
      </c>
    </row>
    <row r="846" spans="1:31">
      <c r="C846" s="305"/>
      <c r="D846" s="214"/>
      <c r="E846" s="214"/>
      <c r="F846" s="306"/>
      <c r="G846" s="84"/>
      <c r="H846" s="84"/>
      <c r="I846" s="379"/>
      <c r="J846" s="214"/>
      <c r="K846" s="215"/>
      <c r="L846" s="235"/>
      <c r="M846" s="235"/>
      <c r="N846" s="235"/>
      <c r="O846" s="235"/>
      <c r="P846" s="235"/>
      <c r="Q846" s="103">
        <v>1</v>
      </c>
      <c r="R846" s="96">
        <v>61700</v>
      </c>
      <c r="S846" s="96">
        <v>38300</v>
      </c>
      <c r="T846" s="215" t="s">
        <v>860</v>
      </c>
      <c r="U846" s="103">
        <v>1</v>
      </c>
      <c r="V846" s="103">
        <v>1</v>
      </c>
      <c r="W846" s="309">
        <v>746608</v>
      </c>
      <c r="X846" s="309">
        <v>1722491</v>
      </c>
      <c r="Y846" s="309" t="s">
        <v>635</v>
      </c>
      <c r="Z846" s="312"/>
      <c r="AA846" s="310" t="s">
        <v>36</v>
      </c>
      <c r="AB846" s="422"/>
      <c r="AC846" s="422"/>
      <c r="AD846" s="422"/>
    </row>
    <row r="847" spans="1:31">
      <c r="C847" s="305"/>
      <c r="D847" s="214"/>
      <c r="E847" s="214"/>
      <c r="F847" s="306"/>
      <c r="G847" s="84"/>
      <c r="H847" s="84"/>
      <c r="I847" s="379"/>
      <c r="J847" s="214"/>
      <c r="K847" s="215"/>
      <c r="L847" s="235"/>
      <c r="M847" s="235"/>
      <c r="N847" s="235"/>
      <c r="O847" s="235"/>
      <c r="P847" s="235"/>
      <c r="Q847" s="103">
        <v>1</v>
      </c>
      <c r="R847" s="96">
        <v>61700</v>
      </c>
      <c r="S847" s="96">
        <v>38300</v>
      </c>
      <c r="T847" s="215" t="s">
        <v>860</v>
      </c>
      <c r="U847" s="103">
        <v>1</v>
      </c>
      <c r="V847" s="103">
        <v>1</v>
      </c>
      <c r="W847" s="309">
        <v>746814</v>
      </c>
      <c r="X847" s="309">
        <v>1723233</v>
      </c>
      <c r="Y847" s="309" t="s">
        <v>635</v>
      </c>
      <c r="Z847" s="309"/>
      <c r="AA847" s="310" t="s">
        <v>36</v>
      </c>
      <c r="AB847" s="422"/>
      <c r="AC847" s="422"/>
      <c r="AD847" s="422"/>
    </row>
    <row r="848" spans="1:31">
      <c r="C848" s="305"/>
      <c r="D848" s="214"/>
      <c r="E848" s="214"/>
      <c r="F848" s="306"/>
      <c r="G848" s="84"/>
      <c r="H848" s="84"/>
      <c r="I848" s="379"/>
      <c r="J848" s="214"/>
      <c r="K848" s="215"/>
      <c r="L848" s="235"/>
      <c r="M848" s="235"/>
      <c r="N848" s="235"/>
      <c r="O848" s="235"/>
      <c r="P848" s="235"/>
      <c r="Q848" s="103">
        <v>1</v>
      </c>
      <c r="R848" s="96">
        <v>61700</v>
      </c>
      <c r="S848" s="96">
        <v>38300</v>
      </c>
      <c r="T848" s="215" t="s">
        <v>860</v>
      </c>
      <c r="U848" s="103">
        <v>1</v>
      </c>
      <c r="V848" s="103">
        <v>1</v>
      </c>
      <c r="W848" s="309">
        <v>746727</v>
      </c>
      <c r="X848" s="309">
        <v>1723678</v>
      </c>
      <c r="Y848" s="309" t="s">
        <v>635</v>
      </c>
      <c r="Z848" s="309"/>
      <c r="AA848" s="310" t="s">
        <v>36</v>
      </c>
      <c r="AB848" s="422"/>
      <c r="AC848" s="422"/>
      <c r="AD848" s="422"/>
    </row>
    <row r="849" spans="3:31">
      <c r="C849" s="305"/>
      <c r="D849" s="214"/>
      <c r="E849" s="214"/>
      <c r="F849" s="306"/>
      <c r="G849" s="84"/>
      <c r="H849" s="84"/>
      <c r="I849" s="379"/>
      <c r="J849" s="214"/>
      <c r="K849" s="215"/>
      <c r="L849" s="235"/>
      <c r="M849" s="235"/>
      <c r="N849" s="235"/>
      <c r="O849" s="235"/>
      <c r="P849" s="235"/>
      <c r="Q849" s="103">
        <v>1</v>
      </c>
      <c r="R849" s="96">
        <v>61700</v>
      </c>
      <c r="S849" s="96">
        <v>38300</v>
      </c>
      <c r="T849" s="215" t="s">
        <v>860</v>
      </c>
      <c r="U849" s="103">
        <v>1</v>
      </c>
      <c r="V849" s="103">
        <v>1</v>
      </c>
      <c r="W849" s="309">
        <v>746989</v>
      </c>
      <c r="X849" s="309">
        <v>1724932</v>
      </c>
      <c r="Y849" s="309" t="s">
        <v>635</v>
      </c>
      <c r="Z849" s="309"/>
      <c r="AA849" s="310" t="s">
        <v>36</v>
      </c>
      <c r="AB849" s="422"/>
      <c r="AC849" s="422"/>
      <c r="AD849" s="422"/>
    </row>
    <row r="850" spans="3:31">
      <c r="C850" s="305"/>
      <c r="D850" s="214"/>
      <c r="E850" s="214"/>
      <c r="F850" s="306"/>
      <c r="G850" s="84"/>
      <c r="H850" s="84"/>
      <c r="I850" s="379"/>
      <c r="J850" s="214"/>
      <c r="K850" s="215"/>
      <c r="L850" s="235"/>
      <c r="M850" s="235"/>
      <c r="N850" s="235"/>
      <c r="O850" s="235"/>
      <c r="P850" s="235"/>
      <c r="Q850" s="103">
        <v>1</v>
      </c>
      <c r="R850" s="96">
        <v>61700</v>
      </c>
      <c r="S850" s="96">
        <v>38300</v>
      </c>
      <c r="T850" s="215" t="s">
        <v>860</v>
      </c>
      <c r="U850" s="103">
        <v>1</v>
      </c>
      <c r="V850" s="103">
        <v>1</v>
      </c>
      <c r="W850" s="309">
        <v>746846</v>
      </c>
      <c r="X850" s="309">
        <v>1724987</v>
      </c>
      <c r="Y850" s="309" t="s">
        <v>635</v>
      </c>
      <c r="Z850" s="309"/>
      <c r="AA850" s="310" t="s">
        <v>36</v>
      </c>
      <c r="AB850" s="422"/>
      <c r="AC850" s="422"/>
      <c r="AD850" s="422"/>
    </row>
    <row r="851" spans="3:31">
      <c r="C851" s="305"/>
      <c r="D851" s="214"/>
      <c r="E851" s="214" t="s">
        <v>862</v>
      </c>
      <c r="F851" s="306"/>
      <c r="G851" s="84">
        <v>5</v>
      </c>
      <c r="H851" s="84">
        <v>61700</v>
      </c>
      <c r="I851" s="85"/>
      <c r="J851" s="214"/>
      <c r="K851" s="214"/>
      <c r="L851" s="431"/>
      <c r="M851" s="431"/>
      <c r="N851" s="431"/>
      <c r="O851" s="431"/>
      <c r="P851" s="431"/>
      <c r="Q851" s="84">
        <v>1</v>
      </c>
      <c r="R851" s="115">
        <v>61700</v>
      </c>
      <c r="S851" s="115">
        <v>38300</v>
      </c>
      <c r="T851" s="75" t="s">
        <v>862</v>
      </c>
      <c r="U851" s="84"/>
      <c r="V851" s="84">
        <v>1</v>
      </c>
      <c r="W851" s="309">
        <v>748690</v>
      </c>
      <c r="X851" s="309">
        <v>1748346</v>
      </c>
      <c r="Y851" s="309" t="s">
        <v>635</v>
      </c>
      <c r="Z851" s="309"/>
      <c r="AA851" s="310" t="s">
        <v>36</v>
      </c>
      <c r="AB851" s="422"/>
      <c r="AC851" s="422"/>
      <c r="AD851" s="422"/>
      <c r="AE851" s="53">
        <v>6</v>
      </c>
    </row>
    <row r="852" spans="3:31">
      <c r="C852" s="305"/>
      <c r="D852" s="214"/>
      <c r="E852" s="214"/>
      <c r="F852" s="306"/>
      <c r="G852" s="84"/>
      <c r="H852" s="84"/>
      <c r="I852" s="85"/>
      <c r="J852" s="214"/>
      <c r="K852" s="214"/>
      <c r="L852" s="431"/>
      <c r="M852" s="431"/>
      <c r="N852" s="431"/>
      <c r="O852" s="431"/>
      <c r="P852" s="431"/>
      <c r="Q852" s="84">
        <v>1</v>
      </c>
      <c r="R852" s="115">
        <v>61700</v>
      </c>
      <c r="S852" s="115">
        <v>38300</v>
      </c>
      <c r="T852" s="75" t="s">
        <v>862</v>
      </c>
      <c r="U852" s="84"/>
      <c r="V852" s="84">
        <v>1</v>
      </c>
      <c r="W852" s="309">
        <v>748627</v>
      </c>
      <c r="X852" s="309">
        <v>1749568</v>
      </c>
      <c r="Y852" s="309" t="s">
        <v>635</v>
      </c>
      <c r="Z852" s="309"/>
      <c r="AA852" s="310" t="s">
        <v>36</v>
      </c>
      <c r="AB852" s="422"/>
      <c r="AC852" s="422"/>
      <c r="AD852" s="422"/>
    </row>
    <row r="853" spans="3:31">
      <c r="C853" s="305"/>
      <c r="D853" s="214"/>
      <c r="E853" s="214"/>
      <c r="F853" s="306"/>
      <c r="G853" s="84"/>
      <c r="H853" s="84"/>
      <c r="I853" s="85"/>
      <c r="J853" s="214"/>
      <c r="K853" s="214"/>
      <c r="L853" s="431"/>
      <c r="M853" s="431"/>
      <c r="N853" s="431"/>
      <c r="O853" s="431"/>
      <c r="P853" s="431"/>
      <c r="Q853" s="84">
        <v>1</v>
      </c>
      <c r="R853" s="115">
        <v>61700</v>
      </c>
      <c r="S853" s="115">
        <v>38300</v>
      </c>
      <c r="T853" s="75" t="s">
        <v>862</v>
      </c>
      <c r="U853" s="84"/>
      <c r="V853" s="84">
        <v>1</v>
      </c>
      <c r="W853" s="309">
        <v>748833</v>
      </c>
      <c r="X853" s="309">
        <v>1749514</v>
      </c>
      <c r="Y853" s="309" t="s">
        <v>635</v>
      </c>
      <c r="Z853" s="309"/>
      <c r="AA853" s="310" t="s">
        <v>36</v>
      </c>
      <c r="AB853" s="422"/>
      <c r="AC853" s="422"/>
      <c r="AD853" s="422"/>
    </row>
    <row r="854" spans="3:31">
      <c r="C854" s="305"/>
      <c r="D854" s="214"/>
      <c r="E854" s="214"/>
      <c r="F854" s="306"/>
      <c r="G854" s="84"/>
      <c r="H854" s="84"/>
      <c r="I854" s="85"/>
      <c r="J854" s="214"/>
      <c r="K854" s="214"/>
      <c r="L854" s="431"/>
      <c r="M854" s="431"/>
      <c r="N854" s="431"/>
      <c r="O854" s="431"/>
      <c r="P854" s="431"/>
      <c r="Q854" s="84">
        <v>1</v>
      </c>
      <c r="R854" s="115">
        <v>61700</v>
      </c>
      <c r="S854" s="115">
        <v>38300</v>
      </c>
      <c r="T854" s="75" t="s">
        <v>862</v>
      </c>
      <c r="U854" s="84"/>
      <c r="V854" s="84">
        <v>1</v>
      </c>
      <c r="W854" s="309">
        <v>748539</v>
      </c>
      <c r="X854" s="309">
        <v>1749130</v>
      </c>
      <c r="Y854" s="309" t="s">
        <v>635</v>
      </c>
      <c r="Z854" s="309"/>
      <c r="AA854" s="310" t="s">
        <v>36</v>
      </c>
      <c r="AB854" s="422"/>
      <c r="AC854" s="422"/>
      <c r="AD854" s="422"/>
    </row>
    <row r="855" spans="3:31">
      <c r="C855" s="305"/>
      <c r="D855" s="214"/>
      <c r="E855" s="214"/>
      <c r="F855" s="306"/>
      <c r="G855" s="84"/>
      <c r="H855" s="84"/>
      <c r="I855" s="85"/>
      <c r="J855" s="214"/>
      <c r="K855" s="214"/>
      <c r="L855" s="431"/>
      <c r="M855" s="431"/>
      <c r="N855" s="431"/>
      <c r="O855" s="431"/>
      <c r="P855" s="431"/>
      <c r="Q855" s="84">
        <v>1</v>
      </c>
      <c r="R855" s="115">
        <v>61700</v>
      </c>
      <c r="S855" s="115">
        <v>38300</v>
      </c>
      <c r="T855" s="75" t="s">
        <v>862</v>
      </c>
      <c r="U855" s="84"/>
      <c r="V855" s="84">
        <v>1</v>
      </c>
      <c r="W855" s="309">
        <v>748117</v>
      </c>
      <c r="X855" s="309">
        <v>1748261</v>
      </c>
      <c r="Y855" s="309" t="s">
        <v>635</v>
      </c>
      <c r="Z855" s="309"/>
      <c r="AA855" s="310" t="s">
        <v>36</v>
      </c>
      <c r="AB855" s="422"/>
      <c r="AC855" s="422"/>
      <c r="AD855" s="422"/>
    </row>
    <row r="856" spans="3:31">
      <c r="C856" s="305"/>
      <c r="D856" s="214"/>
      <c r="E856" s="214"/>
      <c r="F856" s="306"/>
      <c r="G856" s="84"/>
      <c r="H856" s="436">
        <f>SUM(H860)</f>
        <v>61700</v>
      </c>
      <c r="I856" s="85"/>
      <c r="J856" s="214"/>
      <c r="K856" s="215" t="s">
        <v>863</v>
      </c>
      <c r="L856" s="235"/>
      <c r="M856" s="235">
        <v>4</v>
      </c>
      <c r="N856" s="235">
        <v>4</v>
      </c>
      <c r="O856" s="235">
        <v>0</v>
      </c>
      <c r="P856" s="235"/>
      <c r="Q856" s="103">
        <v>1</v>
      </c>
      <c r="R856" s="96">
        <v>61700</v>
      </c>
      <c r="S856" s="96">
        <v>38300</v>
      </c>
      <c r="T856" s="222" t="s">
        <v>863</v>
      </c>
      <c r="U856" s="103">
        <v>1</v>
      </c>
      <c r="V856" s="103">
        <v>1</v>
      </c>
      <c r="W856" s="456">
        <v>748814</v>
      </c>
      <c r="X856" s="456">
        <v>1734421</v>
      </c>
      <c r="Y856" s="309" t="s">
        <v>635</v>
      </c>
      <c r="Z856" s="456"/>
      <c r="AA856" s="310" t="s">
        <v>36</v>
      </c>
      <c r="AB856" s="422" t="s">
        <v>864</v>
      </c>
      <c r="AC856" s="422"/>
      <c r="AD856" s="422"/>
      <c r="AE856" s="53">
        <v>5</v>
      </c>
    </row>
    <row r="857" spans="3:31">
      <c r="C857" s="305"/>
      <c r="D857" s="214"/>
      <c r="E857" s="214"/>
      <c r="F857" s="306"/>
      <c r="G857" s="84"/>
      <c r="H857" s="436"/>
      <c r="I857" s="85"/>
      <c r="J857" s="214"/>
      <c r="K857" s="215"/>
      <c r="L857" s="235"/>
      <c r="M857" s="235"/>
      <c r="N857" s="235"/>
      <c r="O857" s="235"/>
      <c r="P857" s="235"/>
      <c r="Q857" s="103">
        <v>1</v>
      </c>
      <c r="R857" s="96">
        <v>61700</v>
      </c>
      <c r="S857" s="96">
        <v>38300</v>
      </c>
      <c r="T857" s="222" t="s">
        <v>863</v>
      </c>
      <c r="U857" s="103">
        <v>1</v>
      </c>
      <c r="V857" s="103">
        <v>1</v>
      </c>
      <c r="W857" s="320">
        <v>748763</v>
      </c>
      <c r="X857" s="320">
        <v>1734268</v>
      </c>
      <c r="Y857" s="309" t="s">
        <v>635</v>
      </c>
      <c r="Z857" s="320"/>
      <c r="AA857" s="310" t="s">
        <v>36</v>
      </c>
      <c r="AB857" s="422"/>
      <c r="AC857" s="422"/>
      <c r="AD857" s="422"/>
    </row>
    <row r="858" spans="3:31">
      <c r="C858" s="305"/>
      <c r="D858" s="214"/>
      <c r="E858" s="214"/>
      <c r="F858" s="306"/>
      <c r="G858" s="84"/>
      <c r="H858" s="436"/>
      <c r="I858" s="85"/>
      <c r="J858" s="214"/>
      <c r="K858" s="215"/>
      <c r="L858" s="235"/>
      <c r="M858" s="235"/>
      <c r="N858" s="235"/>
      <c r="O858" s="235"/>
      <c r="P858" s="235"/>
      <c r="Q858" s="103">
        <v>1</v>
      </c>
      <c r="R858" s="96">
        <v>61700</v>
      </c>
      <c r="S858" s="96">
        <v>38300</v>
      </c>
      <c r="T858" s="222" t="s">
        <v>863</v>
      </c>
      <c r="U858" s="103">
        <v>1</v>
      </c>
      <c r="V858" s="103">
        <v>1</v>
      </c>
      <c r="W858" s="320">
        <v>745476</v>
      </c>
      <c r="X858" s="320">
        <v>1734796</v>
      </c>
      <c r="Y858" s="309" t="s">
        <v>635</v>
      </c>
      <c r="Z858" s="320"/>
      <c r="AA858" s="310" t="s">
        <v>36</v>
      </c>
      <c r="AB858" s="422"/>
      <c r="AC858" s="422"/>
      <c r="AD858" s="422"/>
    </row>
    <row r="859" spans="3:31">
      <c r="C859" s="305"/>
      <c r="D859" s="214"/>
      <c r="E859" s="214"/>
      <c r="F859" s="306"/>
      <c r="G859" s="84"/>
      <c r="H859" s="436"/>
      <c r="I859" s="85"/>
      <c r="J859" s="214"/>
      <c r="K859" s="215"/>
      <c r="L859" s="235"/>
      <c r="M859" s="235"/>
      <c r="N859" s="235"/>
      <c r="O859" s="235"/>
      <c r="P859" s="235"/>
      <c r="Q859" s="103">
        <v>1</v>
      </c>
      <c r="R859" s="96">
        <v>61700</v>
      </c>
      <c r="S859" s="96">
        <v>38300</v>
      </c>
      <c r="T859" s="222" t="s">
        <v>863</v>
      </c>
      <c r="U859" s="103">
        <v>1</v>
      </c>
      <c r="V859" s="103">
        <v>1</v>
      </c>
      <c r="W859" s="320">
        <v>747168</v>
      </c>
      <c r="X859" s="320">
        <v>1733762</v>
      </c>
      <c r="Y859" s="309" t="s">
        <v>635</v>
      </c>
      <c r="Z859" s="320"/>
      <c r="AA859" s="310" t="s">
        <v>36</v>
      </c>
      <c r="AB859" s="422"/>
      <c r="AC859" s="422"/>
      <c r="AD859" s="422"/>
    </row>
    <row r="860" spans="3:31">
      <c r="C860" s="305"/>
      <c r="D860" s="214" t="s">
        <v>865</v>
      </c>
      <c r="E860" s="214" t="s">
        <v>866</v>
      </c>
      <c r="F860" s="306"/>
      <c r="G860" s="84">
        <v>13</v>
      </c>
      <c r="H860" s="84">
        <v>61700</v>
      </c>
      <c r="I860" s="85"/>
      <c r="J860" s="214" t="s">
        <v>865</v>
      </c>
      <c r="K860" s="215" t="s">
        <v>866</v>
      </c>
      <c r="L860" s="235">
        <v>9</v>
      </c>
      <c r="M860" s="235"/>
      <c r="N860" s="235">
        <v>0</v>
      </c>
      <c r="O860" s="235">
        <v>0</v>
      </c>
      <c r="P860" s="235"/>
      <c r="Q860" s="103">
        <v>1</v>
      </c>
      <c r="R860" s="96">
        <v>61700</v>
      </c>
      <c r="S860" s="96">
        <v>38300</v>
      </c>
      <c r="T860" s="215" t="s">
        <v>866</v>
      </c>
      <c r="U860" s="103">
        <v>1</v>
      </c>
      <c r="V860" s="103">
        <v>1</v>
      </c>
      <c r="W860" s="312">
        <v>744872</v>
      </c>
      <c r="X860" s="312">
        <v>1720370</v>
      </c>
      <c r="Y860" s="309" t="s">
        <v>635</v>
      </c>
      <c r="Z860" s="319"/>
      <c r="AA860" s="310" t="s">
        <v>36</v>
      </c>
      <c r="AB860" s="422" t="s">
        <v>867</v>
      </c>
      <c r="AC860" s="422"/>
      <c r="AD860" s="422"/>
      <c r="AE860" s="53">
        <v>6</v>
      </c>
    </row>
    <row r="861" spans="3:31">
      <c r="C861" s="305"/>
      <c r="D861" s="214"/>
      <c r="E861" s="214"/>
      <c r="F861" s="306"/>
      <c r="G861" s="84"/>
      <c r="H861" s="84"/>
      <c r="I861" s="85"/>
      <c r="J861" s="214"/>
      <c r="K861" s="215"/>
      <c r="L861" s="235"/>
      <c r="M861" s="235"/>
      <c r="N861" s="235"/>
      <c r="O861" s="235"/>
      <c r="P861" s="235"/>
      <c r="Q861" s="103">
        <v>1</v>
      </c>
      <c r="R861" s="96">
        <v>61700</v>
      </c>
      <c r="S861" s="96">
        <v>38300</v>
      </c>
      <c r="T861" s="215" t="s">
        <v>866</v>
      </c>
      <c r="U861" s="103">
        <v>1</v>
      </c>
      <c r="V861" s="103">
        <v>1</v>
      </c>
      <c r="W861" s="312">
        <v>745085</v>
      </c>
      <c r="X861" s="312">
        <v>1720448</v>
      </c>
      <c r="Y861" s="309" t="s">
        <v>635</v>
      </c>
      <c r="Z861" s="312"/>
      <c r="AA861" s="310" t="s">
        <v>36</v>
      </c>
      <c r="AB861" s="422"/>
      <c r="AC861" s="422"/>
      <c r="AD861" s="422"/>
    </row>
    <row r="862" spans="3:31">
      <c r="C862" s="305"/>
      <c r="D862" s="214"/>
      <c r="E862" s="214"/>
      <c r="F862" s="306"/>
      <c r="G862" s="84"/>
      <c r="H862" s="84"/>
      <c r="I862" s="85"/>
      <c r="J862" s="214"/>
      <c r="K862" s="215"/>
      <c r="L862" s="235"/>
      <c r="M862" s="235"/>
      <c r="N862" s="235"/>
      <c r="O862" s="235"/>
      <c r="P862" s="235"/>
      <c r="Q862" s="103">
        <v>1</v>
      </c>
      <c r="R862" s="96">
        <v>61700</v>
      </c>
      <c r="S862" s="96">
        <v>38300</v>
      </c>
      <c r="T862" s="215" t="s">
        <v>866</v>
      </c>
      <c r="U862" s="103">
        <v>1</v>
      </c>
      <c r="V862" s="103">
        <v>1</v>
      </c>
      <c r="W862" s="312">
        <v>745677</v>
      </c>
      <c r="X862" s="312">
        <v>1721003</v>
      </c>
      <c r="Y862" s="309" t="s">
        <v>635</v>
      </c>
      <c r="Z862" s="312"/>
      <c r="AA862" s="310" t="s">
        <v>36</v>
      </c>
      <c r="AB862" s="422"/>
      <c r="AC862" s="422"/>
      <c r="AD862" s="422"/>
    </row>
    <row r="863" spans="3:31">
      <c r="C863" s="376"/>
      <c r="D863" s="214"/>
      <c r="E863" s="214"/>
      <c r="F863" s="306"/>
      <c r="G863" s="84"/>
      <c r="H863" s="436">
        <f>SUM(H879:H923)</f>
        <v>863800</v>
      </c>
      <c r="I863" s="85"/>
      <c r="J863" s="214"/>
      <c r="K863" s="215"/>
      <c r="L863" s="235"/>
      <c r="M863" s="235"/>
      <c r="N863" s="235"/>
      <c r="O863" s="235"/>
      <c r="P863" s="235"/>
      <c r="Q863" s="103">
        <v>1</v>
      </c>
      <c r="R863" s="96">
        <v>61700</v>
      </c>
      <c r="S863" s="96">
        <v>38300</v>
      </c>
      <c r="T863" s="215" t="s">
        <v>866</v>
      </c>
      <c r="U863" s="103">
        <v>1</v>
      </c>
      <c r="V863" s="103">
        <v>1</v>
      </c>
      <c r="W863" s="312">
        <v>744092</v>
      </c>
      <c r="X863" s="312">
        <v>1721800</v>
      </c>
      <c r="Y863" s="309" t="s">
        <v>635</v>
      </c>
      <c r="Z863" s="312"/>
      <c r="AA863" s="310" t="s">
        <v>36</v>
      </c>
      <c r="AB863" s="422"/>
      <c r="AC863" s="422"/>
      <c r="AD863" s="422"/>
    </row>
    <row r="864" spans="3:31">
      <c r="C864" s="376"/>
      <c r="D864" s="214"/>
      <c r="E864" s="214"/>
      <c r="F864" s="306"/>
      <c r="G864" s="84"/>
      <c r="H864" s="436">
        <f>SUM(H880:H924)</f>
        <v>925500</v>
      </c>
      <c r="I864" s="85"/>
      <c r="J864" s="214"/>
      <c r="K864" s="215" t="s">
        <v>868</v>
      </c>
      <c r="L864" s="235"/>
      <c r="M864" s="235">
        <v>4</v>
      </c>
      <c r="N864" s="235">
        <v>4</v>
      </c>
      <c r="O864" s="235">
        <v>0</v>
      </c>
      <c r="P864" s="235"/>
      <c r="Q864" s="103">
        <v>1</v>
      </c>
      <c r="R864" s="96">
        <v>61700</v>
      </c>
      <c r="S864" s="96">
        <v>38300</v>
      </c>
      <c r="T864" s="215" t="s">
        <v>868</v>
      </c>
      <c r="U864" s="103">
        <v>1</v>
      </c>
      <c r="V864" s="103">
        <v>1</v>
      </c>
      <c r="W864" s="309">
        <v>745621</v>
      </c>
      <c r="X864" s="309">
        <v>1704419</v>
      </c>
      <c r="Y864" s="309" t="s">
        <v>635</v>
      </c>
      <c r="Z864" s="266"/>
      <c r="AA864" s="310" t="s">
        <v>36</v>
      </c>
      <c r="AB864" s="422" t="s">
        <v>869</v>
      </c>
      <c r="AC864" s="422"/>
      <c r="AD864" s="422"/>
      <c r="AE864" s="53">
        <v>4</v>
      </c>
    </row>
    <row r="865" spans="1:30">
      <c r="C865" s="376"/>
      <c r="D865" s="214"/>
      <c r="E865" s="214"/>
      <c r="F865" s="306"/>
      <c r="G865" s="84"/>
      <c r="H865" s="436"/>
      <c r="I865" s="85"/>
      <c r="J865" s="214"/>
      <c r="K865" s="215"/>
      <c r="L865" s="235"/>
      <c r="M865" s="235"/>
      <c r="N865" s="235"/>
      <c r="O865" s="235"/>
      <c r="P865" s="235"/>
      <c r="Q865" s="103">
        <v>1</v>
      </c>
      <c r="R865" s="96">
        <v>61700</v>
      </c>
      <c r="S865" s="96">
        <v>38300</v>
      </c>
      <c r="T865" s="215" t="s">
        <v>868</v>
      </c>
      <c r="U865" s="103">
        <v>1</v>
      </c>
      <c r="V865" s="103">
        <v>1</v>
      </c>
      <c r="W865" s="309">
        <v>746370</v>
      </c>
      <c r="X865" s="309">
        <v>1704537</v>
      </c>
      <c r="Y865" s="309" t="s">
        <v>635</v>
      </c>
      <c r="Z865" s="309"/>
      <c r="AA865" s="310" t="s">
        <v>36</v>
      </c>
      <c r="AB865" s="422"/>
      <c r="AC865" s="422"/>
      <c r="AD865" s="422"/>
    </row>
    <row r="866" spans="1:30">
      <c r="C866" s="376"/>
      <c r="D866" s="214"/>
      <c r="E866" s="214"/>
      <c r="F866" s="306"/>
      <c r="G866" s="84"/>
      <c r="H866" s="436"/>
      <c r="I866" s="85"/>
      <c r="J866" s="214"/>
      <c r="K866" s="215"/>
      <c r="L866" s="235"/>
      <c r="M866" s="235"/>
      <c r="N866" s="235"/>
      <c r="O866" s="235"/>
      <c r="P866" s="235"/>
      <c r="Q866" s="103">
        <v>1</v>
      </c>
      <c r="R866" s="96">
        <v>61700</v>
      </c>
      <c r="S866" s="96">
        <v>38300</v>
      </c>
      <c r="T866" s="215" t="s">
        <v>868</v>
      </c>
      <c r="U866" s="103">
        <v>1</v>
      </c>
      <c r="V866" s="103">
        <v>1</v>
      </c>
      <c r="W866" s="309">
        <v>746496</v>
      </c>
      <c r="X866" s="309">
        <v>1704639</v>
      </c>
      <c r="Y866" s="309" t="s">
        <v>635</v>
      </c>
      <c r="Z866" s="309"/>
      <c r="AA866" s="310" t="s">
        <v>36</v>
      </c>
      <c r="AB866" s="422"/>
      <c r="AC866" s="422"/>
      <c r="AD866" s="422"/>
    </row>
    <row r="867" spans="1:30">
      <c r="C867" s="376"/>
      <c r="D867" s="214"/>
      <c r="E867" s="214"/>
      <c r="F867" s="306"/>
      <c r="G867" s="84"/>
      <c r="H867" s="436"/>
      <c r="I867" s="85"/>
      <c r="J867" s="214"/>
      <c r="K867" s="215"/>
      <c r="L867" s="235"/>
      <c r="M867" s="235"/>
      <c r="N867" s="235"/>
      <c r="O867" s="235"/>
      <c r="P867" s="235"/>
      <c r="Q867" s="103">
        <v>1</v>
      </c>
      <c r="R867" s="96">
        <v>61700</v>
      </c>
      <c r="S867" s="96">
        <v>38300</v>
      </c>
      <c r="T867" s="215" t="s">
        <v>868</v>
      </c>
      <c r="U867" s="103">
        <v>1</v>
      </c>
      <c r="V867" s="103">
        <v>1</v>
      </c>
      <c r="W867" s="309">
        <v>745173</v>
      </c>
      <c r="X867" s="309">
        <v>1704252</v>
      </c>
      <c r="Y867" s="309" t="s">
        <v>635</v>
      </c>
      <c r="Z867" s="309"/>
      <c r="AA867" s="310" t="s">
        <v>36</v>
      </c>
      <c r="AB867" s="422"/>
      <c r="AC867" s="422"/>
      <c r="AD867" s="422"/>
    </row>
    <row r="868" spans="1:30">
      <c r="C868" s="376"/>
      <c r="D868" s="214"/>
      <c r="E868" s="214"/>
      <c r="F868" s="306"/>
      <c r="G868" s="84"/>
      <c r="H868" s="436"/>
      <c r="I868" s="85"/>
      <c r="J868" s="214" t="s">
        <v>870</v>
      </c>
      <c r="K868" s="215" t="s">
        <v>871</v>
      </c>
      <c r="L868" s="235"/>
      <c r="M868" s="235">
        <v>3</v>
      </c>
      <c r="N868" s="235">
        <v>3</v>
      </c>
      <c r="O868" s="235">
        <v>0</v>
      </c>
      <c r="P868" s="235"/>
      <c r="Q868" s="103">
        <v>1</v>
      </c>
      <c r="R868" s="96">
        <v>61700</v>
      </c>
      <c r="S868" s="96">
        <v>38300</v>
      </c>
      <c r="T868" s="215" t="s">
        <v>872</v>
      </c>
      <c r="U868" s="103">
        <v>1</v>
      </c>
      <c r="V868" s="103">
        <v>1</v>
      </c>
      <c r="W868" s="309">
        <v>741239</v>
      </c>
      <c r="X868" s="309">
        <v>1762329</v>
      </c>
      <c r="Y868" s="309" t="s">
        <v>635</v>
      </c>
      <c r="Z868" s="309"/>
      <c r="AA868" s="310" t="s">
        <v>36</v>
      </c>
      <c r="AB868" s="422" t="s">
        <v>873</v>
      </c>
      <c r="AC868" s="422"/>
      <c r="AD868" s="422"/>
    </row>
    <row r="869" spans="1:30">
      <c r="C869" s="376"/>
      <c r="D869" s="214"/>
      <c r="E869" s="214"/>
      <c r="F869" s="306"/>
      <c r="G869" s="84"/>
      <c r="H869" s="436"/>
      <c r="I869" s="85"/>
      <c r="J869" s="214"/>
      <c r="K869" s="215"/>
      <c r="L869" s="235"/>
      <c r="M869" s="235"/>
      <c r="N869" s="235"/>
      <c r="O869" s="235"/>
      <c r="P869" s="235"/>
      <c r="Q869" s="103">
        <v>1</v>
      </c>
      <c r="R869" s="96">
        <v>61700</v>
      </c>
      <c r="S869" s="96">
        <v>38300</v>
      </c>
      <c r="T869" s="215" t="s">
        <v>872</v>
      </c>
      <c r="U869" s="103">
        <v>1</v>
      </c>
      <c r="V869" s="103">
        <v>1</v>
      </c>
      <c r="W869" s="309">
        <v>740834</v>
      </c>
      <c r="X869" s="309">
        <v>1762388</v>
      </c>
      <c r="Y869" s="309" t="s">
        <v>635</v>
      </c>
      <c r="Z869" s="309"/>
      <c r="AA869" s="310" t="s">
        <v>36</v>
      </c>
      <c r="AB869" s="422"/>
      <c r="AC869" s="422"/>
      <c r="AD869" s="422"/>
    </row>
    <row r="870" spans="1:30">
      <c r="C870" s="376"/>
      <c r="D870" s="214"/>
      <c r="E870" s="214"/>
      <c r="F870" s="306"/>
      <c r="G870" s="84"/>
      <c r="H870" s="436"/>
      <c r="I870" s="85"/>
      <c r="J870" s="214"/>
      <c r="K870" s="215"/>
      <c r="L870" s="235"/>
      <c r="M870" s="235"/>
      <c r="N870" s="235"/>
      <c r="O870" s="235"/>
      <c r="P870" s="235"/>
      <c r="Q870" s="103">
        <v>1</v>
      </c>
      <c r="R870" s="96">
        <v>61700</v>
      </c>
      <c r="S870" s="96">
        <v>38300</v>
      </c>
      <c r="T870" s="215" t="s">
        <v>872</v>
      </c>
      <c r="U870" s="103">
        <v>1</v>
      </c>
      <c r="V870" s="103">
        <v>1</v>
      </c>
      <c r="W870" s="309">
        <v>741103</v>
      </c>
      <c r="X870" s="309">
        <v>1762266</v>
      </c>
      <c r="Y870" s="309" t="s">
        <v>635</v>
      </c>
      <c r="Z870" s="309"/>
      <c r="AA870" s="310" t="s">
        <v>36</v>
      </c>
      <c r="AB870" s="422"/>
      <c r="AC870" s="422"/>
      <c r="AD870" s="422"/>
    </row>
    <row r="871" spans="1:30">
      <c r="C871" s="376"/>
      <c r="D871" s="214"/>
      <c r="E871" s="214"/>
      <c r="F871" s="306"/>
      <c r="G871" s="84"/>
      <c r="H871" s="436"/>
      <c r="I871" s="85"/>
      <c r="J871" s="214"/>
      <c r="K871" s="215" t="s">
        <v>874</v>
      </c>
      <c r="L871" s="235"/>
      <c r="M871" s="235">
        <v>1</v>
      </c>
      <c r="N871" s="235">
        <v>1</v>
      </c>
      <c r="O871" s="235">
        <v>0</v>
      </c>
      <c r="P871" s="235"/>
      <c r="Q871" s="103">
        <v>1</v>
      </c>
      <c r="R871" s="96">
        <v>61700</v>
      </c>
      <c r="S871" s="96">
        <v>38300</v>
      </c>
      <c r="T871" s="215" t="s">
        <v>875</v>
      </c>
      <c r="U871" s="103">
        <v>1</v>
      </c>
      <c r="V871" s="103">
        <v>1</v>
      </c>
      <c r="W871" s="309">
        <v>735778</v>
      </c>
      <c r="X871" s="309">
        <v>1785748</v>
      </c>
      <c r="Y871" s="309" t="s">
        <v>635</v>
      </c>
      <c r="Z871" s="309"/>
      <c r="AA871" s="310" t="s">
        <v>36</v>
      </c>
      <c r="AB871" s="422" t="s">
        <v>876</v>
      </c>
      <c r="AC871" s="422"/>
      <c r="AD871" s="422"/>
    </row>
    <row r="872" spans="1:30">
      <c r="C872" s="376"/>
      <c r="D872" s="214"/>
      <c r="E872" s="214"/>
      <c r="F872" s="306"/>
      <c r="G872" s="84"/>
      <c r="H872" s="436"/>
      <c r="I872" s="85"/>
      <c r="J872" s="214"/>
      <c r="K872" s="215" t="s">
        <v>727</v>
      </c>
      <c r="L872" s="235"/>
      <c r="M872" s="235">
        <v>4</v>
      </c>
      <c r="N872" s="235">
        <v>4</v>
      </c>
      <c r="O872" s="235">
        <v>0</v>
      </c>
      <c r="P872" s="235"/>
      <c r="Q872" s="103">
        <v>1</v>
      </c>
      <c r="R872" s="96">
        <v>61700</v>
      </c>
      <c r="S872" s="96">
        <v>38300</v>
      </c>
      <c r="T872" s="215" t="s">
        <v>877</v>
      </c>
      <c r="U872" s="103">
        <v>1</v>
      </c>
      <c r="V872" s="103">
        <v>1</v>
      </c>
      <c r="W872" s="309">
        <v>716575</v>
      </c>
      <c r="X872" s="309">
        <v>1784816</v>
      </c>
      <c r="Y872" s="309" t="s">
        <v>635</v>
      </c>
      <c r="Z872" s="309"/>
      <c r="AA872" s="310" t="s">
        <v>36</v>
      </c>
      <c r="AB872" s="422" t="s">
        <v>878</v>
      </c>
      <c r="AC872" s="422"/>
      <c r="AD872" s="422"/>
    </row>
    <row r="873" spans="1:30">
      <c r="C873" s="376"/>
      <c r="D873" s="214"/>
      <c r="E873" s="214"/>
      <c r="F873" s="306"/>
      <c r="G873" s="84"/>
      <c r="H873" s="436"/>
      <c r="I873" s="85"/>
      <c r="J873" s="214"/>
      <c r="K873" s="215"/>
      <c r="L873" s="235"/>
      <c r="M873" s="235"/>
      <c r="N873" s="235"/>
      <c r="O873" s="235"/>
      <c r="P873" s="235"/>
      <c r="Q873" s="103">
        <v>1</v>
      </c>
      <c r="R873" s="96">
        <v>61700</v>
      </c>
      <c r="S873" s="96">
        <v>38300</v>
      </c>
      <c r="T873" s="215" t="s">
        <v>877</v>
      </c>
      <c r="U873" s="103">
        <v>1</v>
      </c>
      <c r="V873" s="103">
        <v>1</v>
      </c>
      <c r="W873" s="309">
        <v>716287</v>
      </c>
      <c r="X873" s="309">
        <v>1785069</v>
      </c>
      <c r="Y873" s="309" t="s">
        <v>635</v>
      </c>
      <c r="Z873" s="309"/>
      <c r="AA873" s="309"/>
      <c r="AB873" s="422"/>
      <c r="AC873" s="422"/>
      <c r="AD873" s="422"/>
    </row>
    <row r="874" spans="1:30">
      <c r="C874" s="376"/>
      <c r="D874" s="214"/>
      <c r="E874" s="214"/>
      <c r="F874" s="306"/>
      <c r="G874" s="84"/>
      <c r="H874" s="436"/>
      <c r="I874" s="85"/>
      <c r="J874" s="214"/>
      <c r="K874" s="215"/>
      <c r="L874" s="235"/>
      <c r="M874" s="235"/>
      <c r="N874" s="235"/>
      <c r="O874" s="235"/>
      <c r="P874" s="235"/>
      <c r="Q874" s="103">
        <v>1</v>
      </c>
      <c r="R874" s="96">
        <v>61700</v>
      </c>
      <c r="S874" s="96">
        <v>38300</v>
      </c>
      <c r="T874" s="215" t="s">
        <v>877</v>
      </c>
      <c r="U874" s="103">
        <v>1</v>
      </c>
      <c r="V874" s="103">
        <v>1</v>
      </c>
      <c r="W874" s="309">
        <v>717400</v>
      </c>
      <c r="X874" s="309">
        <v>1785569</v>
      </c>
      <c r="Y874" s="309" t="s">
        <v>635</v>
      </c>
      <c r="Z874" s="309"/>
      <c r="AA874" s="309"/>
      <c r="AB874" s="422"/>
      <c r="AC874" s="422"/>
      <c r="AD874" s="422"/>
    </row>
    <row r="875" spans="1:30">
      <c r="C875" s="376"/>
      <c r="D875" s="214"/>
      <c r="E875" s="214"/>
      <c r="F875" s="306"/>
      <c r="G875" s="84"/>
      <c r="H875" s="436"/>
      <c r="I875" s="85"/>
      <c r="J875" s="214"/>
      <c r="K875" s="215"/>
      <c r="L875" s="235"/>
      <c r="M875" s="235"/>
      <c r="N875" s="235"/>
      <c r="O875" s="235"/>
      <c r="P875" s="235"/>
      <c r="Q875" s="103">
        <v>1</v>
      </c>
      <c r="R875" s="96">
        <v>61700</v>
      </c>
      <c r="S875" s="96">
        <v>38300</v>
      </c>
      <c r="T875" s="215" t="s">
        <v>877</v>
      </c>
      <c r="U875" s="103">
        <v>1</v>
      </c>
      <c r="V875" s="103">
        <v>1</v>
      </c>
      <c r="W875" s="309">
        <v>717473</v>
      </c>
      <c r="X875" s="309">
        <v>1785400</v>
      </c>
      <c r="Y875" s="309" t="s">
        <v>635</v>
      </c>
      <c r="Z875" s="309"/>
      <c r="AA875" s="309"/>
      <c r="AB875" s="422"/>
      <c r="AC875" s="422"/>
      <c r="AD875" s="422"/>
    </row>
    <row r="876" spans="1:30">
      <c r="C876" s="376"/>
      <c r="D876" s="214"/>
      <c r="E876" s="214"/>
      <c r="F876" s="306"/>
      <c r="G876" s="84"/>
      <c r="H876" s="436"/>
      <c r="I876" s="85"/>
      <c r="J876" s="214" t="s">
        <v>879</v>
      </c>
      <c r="K876" s="215" t="s">
        <v>880</v>
      </c>
      <c r="L876" s="235"/>
      <c r="M876" s="235">
        <v>1</v>
      </c>
      <c r="N876" s="235">
        <v>1</v>
      </c>
      <c r="O876" s="235">
        <v>0</v>
      </c>
      <c r="P876" s="235"/>
      <c r="Q876" s="103">
        <v>1</v>
      </c>
      <c r="R876" s="96">
        <v>61700</v>
      </c>
      <c r="S876" s="96">
        <v>38300</v>
      </c>
      <c r="T876" s="215" t="s">
        <v>881</v>
      </c>
      <c r="U876" s="103">
        <v>1</v>
      </c>
      <c r="V876" s="103">
        <v>1</v>
      </c>
      <c r="W876" s="309">
        <v>745696</v>
      </c>
      <c r="X876" s="309">
        <v>1840137</v>
      </c>
      <c r="Y876" s="309" t="s">
        <v>635</v>
      </c>
      <c r="Z876" s="309"/>
      <c r="AA876" s="310" t="s">
        <v>36</v>
      </c>
      <c r="AB876" s="422" t="s">
        <v>882</v>
      </c>
      <c r="AC876" s="422"/>
      <c r="AD876" s="422"/>
    </row>
    <row r="877" spans="1:30">
      <c r="C877" s="376"/>
      <c r="D877" s="214"/>
      <c r="E877" s="214"/>
      <c r="F877" s="306"/>
      <c r="G877" s="84"/>
      <c r="H877" s="436"/>
      <c r="I877" s="85"/>
      <c r="J877" s="214"/>
      <c r="K877" s="215" t="s">
        <v>883</v>
      </c>
      <c r="L877" s="235"/>
      <c r="M877" s="235">
        <v>1</v>
      </c>
      <c r="N877" s="235">
        <v>1</v>
      </c>
      <c r="O877" s="235">
        <v>0</v>
      </c>
      <c r="P877" s="235"/>
      <c r="Q877" s="103">
        <v>1</v>
      </c>
      <c r="R877" s="96">
        <v>61700</v>
      </c>
      <c r="S877" s="96">
        <v>38300</v>
      </c>
      <c r="T877" s="215" t="s">
        <v>884</v>
      </c>
      <c r="U877" s="103">
        <v>1</v>
      </c>
      <c r="V877" s="103">
        <v>1</v>
      </c>
      <c r="W877" s="309">
        <v>748511</v>
      </c>
      <c r="X877" s="309">
        <v>1862475</v>
      </c>
      <c r="Y877" s="309" t="s">
        <v>635</v>
      </c>
      <c r="Z877" s="309"/>
      <c r="AA877" s="310" t="s">
        <v>36</v>
      </c>
      <c r="AB877" s="422"/>
      <c r="AC877" s="422"/>
      <c r="AD877" s="422"/>
    </row>
    <row r="878" spans="1:30">
      <c r="C878" s="376"/>
      <c r="D878" s="214"/>
      <c r="E878" s="75"/>
      <c r="F878" s="305"/>
      <c r="H878" s="378"/>
      <c r="J878" s="214"/>
      <c r="K878" s="215" t="s">
        <v>885</v>
      </c>
      <c r="L878" s="235"/>
      <c r="M878" s="235">
        <v>1</v>
      </c>
      <c r="N878" s="235">
        <v>1</v>
      </c>
      <c r="O878" s="235">
        <v>0</v>
      </c>
      <c r="P878" s="235"/>
      <c r="Q878" s="103">
        <v>1</v>
      </c>
      <c r="R878" s="96">
        <v>61700</v>
      </c>
      <c r="S878" s="96">
        <v>38300</v>
      </c>
      <c r="T878" s="215" t="s">
        <v>886</v>
      </c>
      <c r="U878" s="103">
        <v>1</v>
      </c>
      <c r="V878" s="103">
        <v>1</v>
      </c>
      <c r="W878" s="309">
        <v>734512</v>
      </c>
      <c r="X878" s="309">
        <v>1855563</v>
      </c>
      <c r="Y878" s="309" t="s">
        <v>635</v>
      </c>
      <c r="Z878" s="309"/>
      <c r="AA878" s="310" t="s">
        <v>36</v>
      </c>
      <c r="AB878" s="422" t="s">
        <v>882</v>
      </c>
      <c r="AC878" s="422"/>
      <c r="AD878" s="422"/>
    </row>
    <row r="879" spans="1:30" s="123" customFormat="1" ht="21.75" thickBot="1">
      <c r="A879" s="102"/>
      <c r="B879" s="102"/>
      <c r="C879" s="549"/>
      <c r="D879" s="212"/>
      <c r="E879" s="74"/>
      <c r="F879" s="314"/>
      <c r="G879" s="69"/>
      <c r="H879" s="303"/>
      <c r="J879" s="212"/>
      <c r="K879" s="216" t="s">
        <v>887</v>
      </c>
      <c r="L879" s="240"/>
      <c r="M879" s="240">
        <v>1</v>
      </c>
      <c r="N879" s="240">
        <v>1</v>
      </c>
      <c r="O879" s="240">
        <v>0</v>
      </c>
      <c r="P879" s="240"/>
      <c r="Q879" s="95">
        <v>1</v>
      </c>
      <c r="R879" s="114">
        <v>61700</v>
      </c>
      <c r="S879" s="114">
        <v>38300</v>
      </c>
      <c r="T879" s="216" t="s">
        <v>888</v>
      </c>
      <c r="U879" s="95">
        <v>1</v>
      </c>
      <c r="V879" s="95">
        <v>1</v>
      </c>
      <c r="W879" s="315">
        <v>749209</v>
      </c>
      <c r="X879" s="315">
        <v>1837135</v>
      </c>
      <c r="Y879" s="315" t="s">
        <v>635</v>
      </c>
      <c r="Z879" s="315"/>
      <c r="AA879" s="316" t="s">
        <v>36</v>
      </c>
      <c r="AB879" s="583" t="s">
        <v>882</v>
      </c>
      <c r="AC879" s="583"/>
      <c r="AD879" s="583"/>
    </row>
    <row r="880" spans="1:30" s="497" customFormat="1" ht="21.75" thickBot="1">
      <c r="A880" s="519">
        <v>26</v>
      </c>
      <c r="B880" s="520" t="s">
        <v>889</v>
      </c>
      <c r="D880" s="531"/>
      <c r="E880" s="531"/>
      <c r="F880" s="531"/>
      <c r="G880" s="545">
        <f>SUM(G881:G909)</f>
        <v>30</v>
      </c>
      <c r="H880" s="523">
        <v>61700</v>
      </c>
      <c r="J880" s="531"/>
      <c r="K880" s="531"/>
      <c r="L880" s="545">
        <f>SUM(L881:L912)</f>
        <v>6</v>
      </c>
      <c r="M880" s="545">
        <f>SUM(M881:M912)</f>
        <v>6</v>
      </c>
      <c r="N880" s="545">
        <f>SUM(N881:N912)</f>
        <v>6</v>
      </c>
      <c r="O880" s="545">
        <f>SUM(O881:O912)</f>
        <v>0</v>
      </c>
      <c r="P880" s="545">
        <f>SUM(P881:P912)</f>
        <v>0</v>
      </c>
      <c r="Q880" s="524">
        <f>G880-L880+M880</f>
        <v>30</v>
      </c>
      <c r="R880" s="545">
        <f>SUM(R881:R912)</f>
        <v>1851000</v>
      </c>
      <c r="S880" s="545">
        <f>SUM(S881:S912)</f>
        <v>1149000</v>
      </c>
      <c r="T880" s="531"/>
      <c r="U880" s="545">
        <f>SUM(U881:U912)</f>
        <v>6</v>
      </c>
      <c r="V880" s="545">
        <f>G880-L880+M880</f>
        <v>30</v>
      </c>
      <c r="W880" s="570"/>
      <c r="X880" s="570"/>
      <c r="Y880" s="570"/>
      <c r="Z880" s="570">
        <f>COUNTA(Z881:Z912)</f>
        <v>0</v>
      </c>
      <c r="AA880" s="570">
        <f>COUNTA(AA881:AA912)</f>
        <v>27</v>
      </c>
      <c r="AB880" s="545"/>
      <c r="AC880" s="545"/>
      <c r="AD880" s="545"/>
    </row>
    <row r="881" spans="1:30" s="73" customFormat="1">
      <c r="A881" s="662" t="s">
        <v>1174</v>
      </c>
      <c r="B881" s="662"/>
      <c r="D881" s="211" t="s">
        <v>890</v>
      </c>
      <c r="E881" s="211" t="s">
        <v>891</v>
      </c>
      <c r="F881" s="100"/>
      <c r="G881" s="89">
        <v>4</v>
      </c>
      <c r="H881" s="89">
        <v>61700</v>
      </c>
      <c r="I881" s="100"/>
      <c r="J881" s="211"/>
      <c r="K881" s="211"/>
      <c r="L881" s="250"/>
      <c r="M881" s="250"/>
      <c r="N881" s="250"/>
      <c r="O881" s="250"/>
      <c r="P881" s="250"/>
      <c r="Q881" s="83">
        <v>1</v>
      </c>
      <c r="R881" s="218">
        <v>61700</v>
      </c>
      <c r="S881" s="218">
        <v>38300</v>
      </c>
      <c r="T881" s="73" t="s">
        <v>892</v>
      </c>
      <c r="U881" s="83"/>
      <c r="V881" s="83">
        <v>1</v>
      </c>
      <c r="W881" s="55">
        <v>712435</v>
      </c>
      <c r="X881" s="55">
        <v>1901006</v>
      </c>
      <c r="Y881" s="55"/>
      <c r="Z881" s="55"/>
      <c r="AA881" s="308" t="s">
        <v>36</v>
      </c>
      <c r="AB881" s="581" t="s">
        <v>1192</v>
      </c>
      <c r="AD881" s="581" t="s">
        <v>893</v>
      </c>
    </row>
    <row r="882" spans="1:30">
      <c r="A882" s="661" t="s">
        <v>1262</v>
      </c>
      <c r="B882" s="661"/>
      <c r="D882" s="214"/>
      <c r="E882" s="214"/>
      <c r="F882" s="85"/>
      <c r="G882" s="84"/>
      <c r="H882" s="84"/>
      <c r="I882" s="85"/>
      <c r="J882" s="214"/>
      <c r="K882" s="214"/>
      <c r="L882" s="431"/>
      <c r="M882" s="431"/>
      <c r="N882" s="431"/>
      <c r="O882" s="431"/>
      <c r="P882" s="431"/>
      <c r="Q882" s="51">
        <v>1</v>
      </c>
      <c r="R882" s="52">
        <v>61700</v>
      </c>
      <c r="S882" s="52">
        <v>38300</v>
      </c>
      <c r="T882" s="53" t="s">
        <v>894</v>
      </c>
      <c r="V882" s="51">
        <v>1</v>
      </c>
      <c r="W882" s="54">
        <v>712820</v>
      </c>
      <c r="X882" s="54">
        <v>1900593</v>
      </c>
      <c r="AA882" s="243" t="s">
        <v>36</v>
      </c>
      <c r="AB882" s="422" t="s">
        <v>1193</v>
      </c>
      <c r="AD882" s="422"/>
    </row>
    <row r="883" spans="1:30">
      <c r="A883" s="661" t="s">
        <v>1263</v>
      </c>
      <c r="B883" s="661"/>
      <c r="D883" s="214"/>
      <c r="E883" s="214"/>
      <c r="F883" s="85"/>
      <c r="G883" s="84"/>
      <c r="H883" s="84"/>
      <c r="I883" s="85"/>
      <c r="J883" s="214"/>
      <c r="K883" s="214"/>
      <c r="L883" s="431"/>
      <c r="M883" s="431"/>
      <c r="N883" s="431"/>
      <c r="O883" s="431"/>
      <c r="P883" s="431"/>
      <c r="Q883" s="51">
        <v>1</v>
      </c>
      <c r="R883" s="52">
        <v>61700</v>
      </c>
      <c r="S883" s="52">
        <v>38300</v>
      </c>
      <c r="T883" s="53" t="s">
        <v>895</v>
      </c>
      <c r="V883" s="51">
        <v>1</v>
      </c>
      <c r="W883" s="54">
        <v>713608</v>
      </c>
      <c r="X883" s="54">
        <v>1903283</v>
      </c>
      <c r="AA883" s="243" t="s">
        <v>36</v>
      </c>
    </row>
    <row r="884" spans="1:30">
      <c r="A884" s="661" t="s">
        <v>1167</v>
      </c>
      <c r="B884" s="661"/>
      <c r="D884" s="214"/>
      <c r="E884" s="214"/>
      <c r="F884" s="85"/>
      <c r="G884" s="84"/>
      <c r="H884" s="84"/>
      <c r="I884" s="85"/>
      <c r="J884" s="214"/>
      <c r="K884" s="214"/>
      <c r="L884" s="431"/>
      <c r="M884" s="431"/>
      <c r="N884" s="431"/>
      <c r="O884" s="431"/>
      <c r="P884" s="431"/>
      <c r="Q884" s="51">
        <v>1</v>
      </c>
      <c r="R884" s="52">
        <v>61700</v>
      </c>
      <c r="S884" s="52">
        <v>38300</v>
      </c>
      <c r="T884" s="53" t="s">
        <v>896</v>
      </c>
      <c r="V884" s="51">
        <v>1</v>
      </c>
      <c r="W884" s="54">
        <v>714367</v>
      </c>
      <c r="X884" s="54">
        <v>1899259</v>
      </c>
      <c r="AA884" s="243" t="s">
        <v>36</v>
      </c>
    </row>
    <row r="885" spans="1:30">
      <c r="A885" s="661" t="s">
        <v>1264</v>
      </c>
      <c r="B885" s="661"/>
      <c r="D885" s="214"/>
      <c r="E885" s="214" t="s">
        <v>897</v>
      </c>
      <c r="F885" s="85"/>
      <c r="G885" s="84">
        <v>4</v>
      </c>
      <c r="H885" s="84">
        <v>61700</v>
      </c>
      <c r="I885" s="85"/>
      <c r="J885" s="214"/>
      <c r="K885" s="214"/>
      <c r="L885" s="431"/>
      <c r="M885" s="431"/>
      <c r="N885" s="431"/>
      <c r="O885" s="431"/>
      <c r="P885" s="431"/>
      <c r="Q885" s="51">
        <v>1</v>
      </c>
      <c r="R885" s="52">
        <v>61700</v>
      </c>
      <c r="S885" s="52">
        <v>38300</v>
      </c>
      <c r="T885" s="53" t="s">
        <v>898</v>
      </c>
      <c r="V885" s="51">
        <v>1</v>
      </c>
      <c r="W885" s="54">
        <v>700097</v>
      </c>
      <c r="X885" s="54">
        <v>18959113</v>
      </c>
      <c r="AA885" s="243" t="s">
        <v>36</v>
      </c>
    </row>
    <row r="886" spans="1:30">
      <c r="D886" s="214"/>
      <c r="E886" s="214"/>
      <c r="F886" s="85"/>
      <c r="G886" s="84"/>
      <c r="H886" s="84"/>
      <c r="I886" s="85"/>
      <c r="J886" s="214"/>
      <c r="K886" s="214"/>
      <c r="L886" s="431"/>
      <c r="M886" s="431"/>
      <c r="N886" s="431"/>
      <c r="O886" s="431"/>
      <c r="P886" s="431"/>
      <c r="Q886" s="51">
        <v>1</v>
      </c>
      <c r="R886" s="52">
        <v>61700</v>
      </c>
      <c r="S886" s="52">
        <v>38300</v>
      </c>
      <c r="T886" s="53" t="s">
        <v>899</v>
      </c>
      <c r="V886" s="51">
        <v>1</v>
      </c>
      <c r="W886" s="54">
        <v>702858</v>
      </c>
      <c r="X886" s="54">
        <v>1898294</v>
      </c>
      <c r="AA886" s="243" t="s">
        <v>36</v>
      </c>
    </row>
    <row r="887" spans="1:30">
      <c r="D887" s="214"/>
      <c r="E887" s="214"/>
      <c r="F887" s="85"/>
      <c r="G887" s="84"/>
      <c r="H887" s="84"/>
      <c r="I887" s="85"/>
      <c r="J887" s="214"/>
      <c r="K887" s="214"/>
      <c r="L887" s="431"/>
      <c r="M887" s="431"/>
      <c r="N887" s="431"/>
      <c r="O887" s="431"/>
      <c r="P887" s="431"/>
      <c r="Q887" s="51">
        <v>1</v>
      </c>
      <c r="R887" s="52">
        <v>61700</v>
      </c>
      <c r="S887" s="52">
        <v>38300</v>
      </c>
      <c r="T887" s="53" t="s">
        <v>899</v>
      </c>
      <c r="V887" s="51">
        <v>1</v>
      </c>
      <c r="W887" s="54">
        <v>702822</v>
      </c>
      <c r="X887" s="54">
        <v>1898568</v>
      </c>
      <c r="AA887" s="243" t="s">
        <v>36</v>
      </c>
    </row>
    <row r="888" spans="1:30">
      <c r="D888" s="214"/>
      <c r="E888" s="214"/>
      <c r="F888" s="85"/>
      <c r="G888" s="84"/>
      <c r="H888" s="84"/>
      <c r="I888" s="85"/>
      <c r="J888" s="214"/>
      <c r="K888" s="214"/>
      <c r="L888" s="431"/>
      <c r="M888" s="431"/>
      <c r="N888" s="431"/>
      <c r="O888" s="431"/>
      <c r="P888" s="431"/>
      <c r="Q888" s="51">
        <v>1</v>
      </c>
      <c r="R888" s="52">
        <v>61700</v>
      </c>
      <c r="S888" s="52">
        <v>38300</v>
      </c>
      <c r="T888" s="53" t="s">
        <v>185</v>
      </c>
      <c r="V888" s="51">
        <v>1</v>
      </c>
      <c r="W888" s="54">
        <v>705967</v>
      </c>
      <c r="X888" s="54">
        <v>1900983</v>
      </c>
      <c r="AA888" s="243" t="s">
        <v>36</v>
      </c>
    </row>
    <row r="889" spans="1:30">
      <c r="D889" s="214"/>
      <c r="E889" s="214" t="s">
        <v>900</v>
      </c>
      <c r="F889" s="85"/>
      <c r="G889" s="84">
        <v>4</v>
      </c>
      <c r="H889" s="84">
        <v>61700</v>
      </c>
      <c r="I889" s="85"/>
      <c r="J889" s="214"/>
      <c r="K889" s="214"/>
      <c r="L889" s="431"/>
      <c r="M889" s="431"/>
      <c r="N889" s="431"/>
      <c r="O889" s="431"/>
      <c r="P889" s="431"/>
      <c r="Q889" s="51">
        <v>1</v>
      </c>
      <c r="R889" s="52">
        <v>61700</v>
      </c>
      <c r="S889" s="52">
        <v>38300</v>
      </c>
      <c r="T889" s="53" t="s">
        <v>900</v>
      </c>
      <c r="V889" s="51">
        <v>1</v>
      </c>
      <c r="W889" s="54">
        <v>694656</v>
      </c>
      <c r="X889" s="54">
        <v>1883621</v>
      </c>
      <c r="AA889" s="243" t="s">
        <v>36</v>
      </c>
    </row>
    <row r="890" spans="1:30">
      <c r="D890" s="214"/>
      <c r="E890" s="214"/>
      <c r="F890" s="85"/>
      <c r="G890" s="84"/>
      <c r="H890" s="84"/>
      <c r="I890" s="85"/>
      <c r="J890" s="214"/>
      <c r="K890" s="214"/>
      <c r="L890" s="431"/>
      <c r="M890" s="431"/>
      <c r="N890" s="431"/>
      <c r="O890" s="431"/>
      <c r="P890" s="431"/>
      <c r="Q890" s="51">
        <v>1</v>
      </c>
      <c r="R890" s="52">
        <v>61700</v>
      </c>
      <c r="S890" s="52">
        <v>38300</v>
      </c>
      <c r="T890" s="53" t="s">
        <v>900</v>
      </c>
      <c r="V890" s="51">
        <v>1</v>
      </c>
      <c r="W890" s="54">
        <v>694489</v>
      </c>
      <c r="X890" s="54">
        <v>1883671</v>
      </c>
      <c r="AA890" s="243" t="s">
        <v>36</v>
      </c>
    </row>
    <row r="891" spans="1:30">
      <c r="D891" s="214"/>
      <c r="E891" s="214"/>
      <c r="F891" s="85"/>
      <c r="G891" s="84"/>
      <c r="H891" s="84"/>
      <c r="I891" s="85"/>
      <c r="J891" s="214"/>
      <c r="K891" s="214"/>
      <c r="L891" s="431"/>
      <c r="M891" s="431"/>
      <c r="N891" s="431"/>
      <c r="O891" s="431"/>
      <c r="P891" s="431"/>
      <c r="Q891" s="51">
        <v>1</v>
      </c>
      <c r="R891" s="52">
        <v>61700</v>
      </c>
      <c r="S891" s="52">
        <v>38300</v>
      </c>
      <c r="T891" s="53" t="s">
        <v>900</v>
      </c>
      <c r="V891" s="51">
        <v>1</v>
      </c>
      <c r="W891" s="54">
        <v>692673</v>
      </c>
      <c r="X891" s="54">
        <v>1879858</v>
      </c>
      <c r="AA891" s="243" t="s">
        <v>36</v>
      </c>
    </row>
    <row r="892" spans="1:30">
      <c r="D892" s="214"/>
      <c r="E892" s="214"/>
      <c r="F892" s="85"/>
      <c r="G892" s="84"/>
      <c r="H892" s="84"/>
      <c r="I892" s="85"/>
      <c r="J892" s="214"/>
      <c r="K892" s="214"/>
      <c r="L892" s="431"/>
      <c r="M892" s="431"/>
      <c r="N892" s="431"/>
      <c r="O892" s="431"/>
      <c r="P892" s="431"/>
      <c r="Q892" s="51">
        <v>1</v>
      </c>
      <c r="R892" s="52">
        <v>61700</v>
      </c>
      <c r="S892" s="52">
        <v>38300</v>
      </c>
      <c r="T892" s="53" t="s">
        <v>900</v>
      </c>
      <c r="V892" s="51">
        <v>1</v>
      </c>
      <c r="W892" s="54">
        <v>692051</v>
      </c>
      <c r="X892" s="54">
        <v>1880709</v>
      </c>
      <c r="AA892" s="243" t="s">
        <v>36</v>
      </c>
    </row>
    <row r="893" spans="1:30">
      <c r="D893" s="214"/>
      <c r="E893" s="214" t="s">
        <v>901</v>
      </c>
      <c r="F893" s="85"/>
      <c r="G893" s="84">
        <v>4</v>
      </c>
      <c r="H893" s="84">
        <v>61700</v>
      </c>
      <c r="I893" s="85"/>
      <c r="J893" s="214"/>
      <c r="K893" s="214"/>
      <c r="L893" s="431"/>
      <c r="M893" s="431"/>
      <c r="N893" s="431"/>
      <c r="O893" s="431"/>
      <c r="P893" s="431"/>
      <c r="Q893" s="51">
        <v>1</v>
      </c>
      <c r="R893" s="52">
        <v>61700</v>
      </c>
      <c r="S893" s="52">
        <v>38300</v>
      </c>
      <c r="T893" s="53" t="s">
        <v>902</v>
      </c>
      <c r="V893" s="51">
        <v>1</v>
      </c>
      <c r="W893" s="54">
        <v>697805</v>
      </c>
      <c r="X893" s="54">
        <v>1875669</v>
      </c>
      <c r="AA893" s="243" t="s">
        <v>36</v>
      </c>
    </row>
    <row r="894" spans="1:30">
      <c r="D894" s="214"/>
      <c r="E894" s="214"/>
      <c r="F894" s="85"/>
      <c r="G894" s="84"/>
      <c r="H894" s="84"/>
      <c r="I894" s="85"/>
      <c r="J894" s="214"/>
      <c r="K894" s="214"/>
      <c r="L894" s="431"/>
      <c r="M894" s="431"/>
      <c r="N894" s="431"/>
      <c r="O894" s="431"/>
      <c r="P894" s="431"/>
      <c r="Q894" s="51">
        <v>1</v>
      </c>
      <c r="R894" s="52">
        <v>61700</v>
      </c>
      <c r="S894" s="52">
        <v>38300</v>
      </c>
      <c r="T894" s="53" t="s">
        <v>67</v>
      </c>
      <c r="V894" s="51">
        <v>1</v>
      </c>
      <c r="W894" s="54">
        <v>690743</v>
      </c>
      <c r="X894" s="54">
        <v>1874663</v>
      </c>
      <c r="AA894" s="243" t="s">
        <v>36</v>
      </c>
    </row>
    <row r="895" spans="1:30">
      <c r="D895" s="214"/>
      <c r="E895" s="214"/>
      <c r="F895" s="85"/>
      <c r="G895" s="84"/>
      <c r="H895" s="84"/>
      <c r="I895" s="85"/>
      <c r="J895" s="214"/>
      <c r="K895" s="214"/>
      <c r="L895" s="431"/>
      <c r="M895" s="431"/>
      <c r="N895" s="431"/>
      <c r="O895" s="431"/>
      <c r="P895" s="431"/>
      <c r="Q895" s="51">
        <v>1</v>
      </c>
      <c r="R895" s="52">
        <v>61700</v>
      </c>
      <c r="S895" s="52">
        <v>38300</v>
      </c>
      <c r="T895" s="53" t="s">
        <v>903</v>
      </c>
      <c r="V895" s="51">
        <v>1</v>
      </c>
      <c r="W895" s="54">
        <v>693396</v>
      </c>
      <c r="X895" s="54">
        <v>1873958</v>
      </c>
      <c r="AA895" s="243" t="s">
        <v>36</v>
      </c>
    </row>
    <row r="896" spans="1:30">
      <c r="D896" s="214"/>
      <c r="E896" s="214"/>
      <c r="F896" s="85"/>
      <c r="G896" s="84"/>
      <c r="H896" s="84"/>
      <c r="I896" s="85"/>
      <c r="J896" s="214"/>
      <c r="K896" s="214"/>
      <c r="L896" s="431"/>
      <c r="M896" s="431"/>
      <c r="N896" s="431"/>
      <c r="O896" s="431"/>
      <c r="P896" s="431"/>
      <c r="Q896" s="51">
        <v>1</v>
      </c>
      <c r="R896" s="52">
        <v>61700</v>
      </c>
      <c r="S896" s="52">
        <v>38300</v>
      </c>
      <c r="T896" s="53" t="s">
        <v>903</v>
      </c>
      <c r="V896" s="51">
        <v>1</v>
      </c>
      <c r="W896" s="54">
        <v>693886</v>
      </c>
      <c r="X896" s="54">
        <v>1874209</v>
      </c>
      <c r="AA896" s="243" t="s">
        <v>36</v>
      </c>
    </row>
    <row r="897" spans="1:28">
      <c r="D897" s="214" t="s">
        <v>142</v>
      </c>
      <c r="E897" s="214" t="s">
        <v>904</v>
      </c>
      <c r="F897" s="85"/>
      <c r="G897" s="84">
        <v>3</v>
      </c>
      <c r="H897" s="84">
        <v>61700</v>
      </c>
      <c r="I897" s="379"/>
      <c r="J897" s="214"/>
      <c r="K897" s="214"/>
      <c r="L897" s="431"/>
      <c r="M897" s="431"/>
      <c r="N897" s="431"/>
      <c r="O897" s="431"/>
      <c r="P897" s="431"/>
      <c r="Q897" s="51">
        <v>1</v>
      </c>
      <c r="R897" s="52">
        <v>61700</v>
      </c>
      <c r="S897" s="52">
        <v>38300</v>
      </c>
      <c r="T897" s="53" t="s">
        <v>905</v>
      </c>
      <c r="V897" s="51">
        <v>1</v>
      </c>
      <c r="W897" s="54">
        <v>767250</v>
      </c>
      <c r="X897" s="54">
        <v>1872316</v>
      </c>
      <c r="AA897" s="243" t="s">
        <v>36</v>
      </c>
    </row>
    <row r="898" spans="1:28">
      <c r="D898" s="214"/>
      <c r="E898" s="214"/>
      <c r="F898" s="85"/>
      <c r="G898" s="84"/>
      <c r="H898" s="84"/>
      <c r="I898" s="379"/>
      <c r="J898" s="214"/>
      <c r="K898" s="214"/>
      <c r="L898" s="431"/>
      <c r="M898" s="431"/>
      <c r="N898" s="431"/>
      <c r="O898" s="431"/>
      <c r="P898" s="431"/>
      <c r="Q898" s="51">
        <v>1</v>
      </c>
      <c r="R898" s="52">
        <v>61700</v>
      </c>
      <c r="S898" s="52">
        <v>38300</v>
      </c>
      <c r="T898" s="53" t="s">
        <v>906</v>
      </c>
      <c r="V898" s="51">
        <v>1</v>
      </c>
      <c r="W898" s="54">
        <v>676463</v>
      </c>
      <c r="X898" s="54">
        <v>1873680</v>
      </c>
      <c r="AA898" s="243" t="s">
        <v>36</v>
      </c>
    </row>
    <row r="899" spans="1:28">
      <c r="D899" s="214"/>
      <c r="E899" s="214"/>
      <c r="F899" s="85"/>
      <c r="G899" s="84"/>
      <c r="H899" s="84"/>
      <c r="I899" s="379"/>
      <c r="J899" s="214"/>
      <c r="K899" s="214"/>
      <c r="L899" s="431"/>
      <c r="M899" s="431"/>
      <c r="N899" s="431"/>
      <c r="O899" s="431"/>
      <c r="P899" s="431"/>
      <c r="Q899" s="51">
        <v>1</v>
      </c>
      <c r="R899" s="52">
        <v>61700</v>
      </c>
      <c r="S899" s="52">
        <v>38300</v>
      </c>
      <c r="T899" s="53" t="s">
        <v>907</v>
      </c>
      <c r="V899" s="51">
        <v>1</v>
      </c>
      <c r="W899" s="54">
        <v>677813</v>
      </c>
      <c r="X899" s="54">
        <v>1865971</v>
      </c>
      <c r="AA899" s="243" t="s">
        <v>36</v>
      </c>
    </row>
    <row r="900" spans="1:28">
      <c r="D900" s="214"/>
      <c r="E900" s="214" t="s">
        <v>880</v>
      </c>
      <c r="F900" s="85"/>
      <c r="G900" s="84">
        <v>5</v>
      </c>
      <c r="H900" s="84">
        <v>61700</v>
      </c>
      <c r="I900" s="306"/>
      <c r="J900" s="214"/>
      <c r="K900" s="214"/>
      <c r="L900" s="431"/>
      <c r="M900" s="431"/>
      <c r="N900" s="431"/>
      <c r="O900" s="431"/>
      <c r="P900" s="431"/>
      <c r="Q900" s="51">
        <v>1</v>
      </c>
      <c r="R900" s="52">
        <v>61700</v>
      </c>
      <c r="S900" s="52">
        <v>38300</v>
      </c>
      <c r="T900" s="53" t="s">
        <v>908</v>
      </c>
      <c r="V900" s="51">
        <v>1</v>
      </c>
      <c r="W900" s="54">
        <v>665726</v>
      </c>
      <c r="X900" s="54">
        <v>1881337</v>
      </c>
      <c r="AA900" s="243" t="s">
        <v>36</v>
      </c>
    </row>
    <row r="901" spans="1:28">
      <c r="D901" s="214"/>
      <c r="E901" s="214"/>
      <c r="F901" s="85"/>
      <c r="G901" s="84"/>
      <c r="H901" s="84"/>
      <c r="I901" s="306"/>
      <c r="J901" s="214"/>
      <c r="K901" s="214"/>
      <c r="L901" s="431"/>
      <c r="M901" s="431"/>
      <c r="N901" s="431"/>
      <c r="O901" s="431"/>
      <c r="P901" s="431"/>
      <c r="Q901" s="51">
        <v>1</v>
      </c>
      <c r="R901" s="52">
        <v>61700</v>
      </c>
      <c r="S901" s="52">
        <v>38300</v>
      </c>
      <c r="T901" s="53" t="s">
        <v>909</v>
      </c>
      <c r="V901" s="51">
        <v>1</v>
      </c>
      <c r="W901" s="54">
        <v>658239</v>
      </c>
      <c r="X901" s="54">
        <v>1885256</v>
      </c>
      <c r="AA901" s="243" t="s">
        <v>36</v>
      </c>
    </row>
    <row r="902" spans="1:28">
      <c r="D902" s="214"/>
      <c r="E902" s="214"/>
      <c r="F902" s="85"/>
      <c r="G902" s="84"/>
      <c r="H902" s="84"/>
      <c r="I902" s="306"/>
      <c r="J902" s="214"/>
      <c r="K902" s="214"/>
      <c r="L902" s="431"/>
      <c r="M902" s="431"/>
      <c r="N902" s="431"/>
      <c r="O902" s="431"/>
      <c r="P902" s="431"/>
      <c r="Q902" s="51">
        <v>1</v>
      </c>
      <c r="R902" s="52">
        <v>61700</v>
      </c>
      <c r="S902" s="52">
        <v>38300</v>
      </c>
      <c r="T902" s="53" t="s">
        <v>909</v>
      </c>
      <c r="V902" s="51">
        <v>1</v>
      </c>
      <c r="W902" s="54">
        <v>658288</v>
      </c>
      <c r="X902" s="54">
        <v>1885053</v>
      </c>
      <c r="AA902" s="243" t="s">
        <v>36</v>
      </c>
    </row>
    <row r="903" spans="1:28">
      <c r="D903" s="214"/>
      <c r="E903" s="214"/>
      <c r="F903" s="85"/>
      <c r="G903" s="84"/>
      <c r="H903" s="84"/>
      <c r="I903" s="306"/>
      <c r="J903" s="214"/>
      <c r="K903" s="214"/>
      <c r="L903" s="431"/>
      <c r="M903" s="431"/>
      <c r="N903" s="431"/>
      <c r="O903" s="431"/>
      <c r="P903" s="431"/>
      <c r="Q903" s="51">
        <v>1</v>
      </c>
      <c r="R903" s="52">
        <v>61700</v>
      </c>
      <c r="S903" s="52">
        <v>38300</v>
      </c>
      <c r="T903" s="53" t="s">
        <v>395</v>
      </c>
      <c r="V903" s="51">
        <v>1</v>
      </c>
      <c r="W903" s="54">
        <v>661036</v>
      </c>
      <c r="X903" s="54">
        <v>1877877</v>
      </c>
      <c r="AA903" s="243" t="s">
        <v>36</v>
      </c>
    </row>
    <row r="904" spans="1:28">
      <c r="D904" s="214"/>
      <c r="E904" s="214"/>
      <c r="F904" s="85"/>
      <c r="G904" s="84"/>
      <c r="H904" s="84"/>
      <c r="I904" s="306"/>
      <c r="J904" s="214"/>
      <c r="K904" s="214"/>
      <c r="L904" s="431"/>
      <c r="M904" s="431"/>
      <c r="N904" s="431"/>
      <c r="O904" s="431"/>
      <c r="P904" s="431"/>
      <c r="Q904" s="51">
        <v>1</v>
      </c>
      <c r="R904" s="52">
        <v>61700</v>
      </c>
      <c r="S904" s="52">
        <v>38300</v>
      </c>
      <c r="T904" s="53" t="s">
        <v>910</v>
      </c>
      <c r="V904" s="51">
        <v>1</v>
      </c>
      <c r="W904" s="54">
        <v>661182</v>
      </c>
      <c r="X904" s="54">
        <v>1877992</v>
      </c>
      <c r="AA904" s="243" t="s">
        <v>36</v>
      </c>
    </row>
    <row r="905" spans="1:28">
      <c r="D905" s="214" t="s">
        <v>911</v>
      </c>
      <c r="E905" s="214" t="s">
        <v>911</v>
      </c>
      <c r="F905" s="85"/>
      <c r="G905" s="84">
        <v>3</v>
      </c>
      <c r="H905" s="84">
        <v>61700</v>
      </c>
      <c r="I905" s="295"/>
      <c r="J905" s="214" t="s">
        <v>911</v>
      </c>
      <c r="K905" s="215" t="s">
        <v>911</v>
      </c>
      <c r="L905" s="235">
        <v>3</v>
      </c>
      <c r="M905" s="235"/>
      <c r="N905" s="235"/>
      <c r="O905" s="235"/>
      <c r="P905" s="235"/>
      <c r="Q905" s="125">
        <v>0</v>
      </c>
      <c r="R905" s="96"/>
      <c r="S905" s="96"/>
      <c r="T905" s="215"/>
      <c r="U905" s="103"/>
      <c r="V905" s="125">
        <v>0</v>
      </c>
      <c r="AB905" s="53" t="s">
        <v>140</v>
      </c>
    </row>
    <row r="906" spans="1:28">
      <c r="D906" s="214"/>
      <c r="E906" s="214"/>
      <c r="F906" s="85"/>
      <c r="G906" s="84"/>
      <c r="H906" s="84">
        <v>61700</v>
      </c>
      <c r="I906" s="379"/>
      <c r="J906" s="214"/>
      <c r="K906" s="215" t="s">
        <v>104</v>
      </c>
      <c r="L906" s="235"/>
      <c r="M906" s="235">
        <v>2</v>
      </c>
      <c r="N906" s="235">
        <v>2</v>
      </c>
      <c r="O906" s="235">
        <v>0</v>
      </c>
      <c r="P906" s="235"/>
      <c r="Q906" s="103">
        <v>1</v>
      </c>
      <c r="R906" s="96">
        <v>61700</v>
      </c>
      <c r="S906" s="96">
        <v>38300</v>
      </c>
      <c r="T906" s="104" t="s">
        <v>563</v>
      </c>
      <c r="U906" s="103">
        <v>1</v>
      </c>
      <c r="V906" s="103">
        <v>1</v>
      </c>
      <c r="W906" s="86">
        <v>650731</v>
      </c>
      <c r="X906" s="86">
        <v>1891080</v>
      </c>
      <c r="Y906" s="86"/>
      <c r="Z906" s="86"/>
      <c r="AA906" s="243" t="s">
        <v>36</v>
      </c>
      <c r="AB906" s="53" t="s">
        <v>912</v>
      </c>
    </row>
    <row r="907" spans="1:28">
      <c r="D907" s="214"/>
      <c r="E907" s="214"/>
      <c r="F907" s="85"/>
      <c r="G907" s="84"/>
      <c r="H907" s="84"/>
      <c r="I907" s="379"/>
      <c r="J907" s="214"/>
      <c r="K907" s="215"/>
      <c r="L907" s="235"/>
      <c r="M907" s="235"/>
      <c r="N907" s="235"/>
      <c r="O907" s="235"/>
      <c r="P907" s="235"/>
      <c r="Q907" s="103">
        <v>1</v>
      </c>
      <c r="R907" s="96">
        <v>61700</v>
      </c>
      <c r="S907" s="96">
        <v>38300</v>
      </c>
      <c r="T907" s="104" t="s">
        <v>563</v>
      </c>
      <c r="U907" s="103">
        <v>1</v>
      </c>
      <c r="V907" s="103">
        <v>1</v>
      </c>
      <c r="W907" s="86">
        <v>651063</v>
      </c>
      <c r="X907" s="86">
        <v>1890126</v>
      </c>
      <c r="Y907" s="86"/>
      <c r="Z907" s="86"/>
      <c r="AA907" s="243" t="s">
        <v>36</v>
      </c>
    </row>
    <row r="908" spans="1:28">
      <c r="D908" s="214"/>
      <c r="E908" s="214"/>
      <c r="F908" s="85"/>
      <c r="G908" s="84"/>
      <c r="H908" s="84">
        <v>61700</v>
      </c>
      <c r="I908" s="306"/>
      <c r="J908" s="214"/>
      <c r="K908" s="215" t="s">
        <v>913</v>
      </c>
      <c r="L908" s="235"/>
      <c r="M908" s="235">
        <v>1</v>
      </c>
      <c r="N908" s="235">
        <v>1</v>
      </c>
      <c r="O908" s="235">
        <v>0</v>
      </c>
      <c r="P908" s="235"/>
      <c r="Q908" s="103">
        <v>1</v>
      </c>
      <c r="R908" s="96">
        <v>61700</v>
      </c>
      <c r="S908" s="96">
        <v>38300</v>
      </c>
      <c r="T908" s="104" t="s">
        <v>914</v>
      </c>
      <c r="U908" s="103">
        <v>1</v>
      </c>
      <c r="V908" s="103">
        <v>1</v>
      </c>
      <c r="W908" s="86">
        <v>647544</v>
      </c>
      <c r="X908" s="86">
        <v>1877078</v>
      </c>
      <c r="Y908" s="86"/>
      <c r="Z908" s="86"/>
      <c r="AA908" s="243" t="s">
        <v>36</v>
      </c>
    </row>
    <row r="909" spans="1:28">
      <c r="C909" s="376"/>
      <c r="D909" s="214" t="s">
        <v>154</v>
      </c>
      <c r="E909" s="214" t="s">
        <v>915</v>
      </c>
      <c r="F909" s="85"/>
      <c r="G909" s="84">
        <v>3</v>
      </c>
      <c r="H909" s="84">
        <v>61700</v>
      </c>
      <c r="I909" s="379"/>
      <c r="J909" s="214" t="s">
        <v>154</v>
      </c>
      <c r="K909" s="215" t="s">
        <v>915</v>
      </c>
      <c r="L909" s="113">
        <v>3</v>
      </c>
      <c r="M909" s="113"/>
      <c r="N909" s="113"/>
      <c r="O909" s="113"/>
      <c r="P909" s="113"/>
      <c r="Q909" s="125">
        <v>0</v>
      </c>
      <c r="R909" s="96"/>
      <c r="S909" s="96"/>
      <c r="T909" s="104"/>
      <c r="U909" s="104"/>
      <c r="V909" s="125">
        <v>0</v>
      </c>
      <c r="W909" s="321"/>
      <c r="X909" s="321"/>
      <c r="Y909" s="321"/>
      <c r="Z909" s="321"/>
      <c r="AA909" s="321"/>
      <c r="AB909" s="53" t="s">
        <v>140</v>
      </c>
    </row>
    <row r="910" spans="1:28">
      <c r="C910" s="376"/>
      <c r="D910" s="214"/>
      <c r="E910" s="214"/>
      <c r="F910" s="85"/>
      <c r="G910" s="84"/>
      <c r="H910" s="84"/>
      <c r="I910" s="379"/>
      <c r="J910" s="214"/>
      <c r="K910" s="215" t="s">
        <v>916</v>
      </c>
      <c r="L910" s="235"/>
      <c r="M910" s="235">
        <v>3</v>
      </c>
      <c r="N910" s="235">
        <v>3</v>
      </c>
      <c r="O910" s="235">
        <v>0</v>
      </c>
      <c r="P910" s="235"/>
      <c r="Q910" s="103">
        <v>1</v>
      </c>
      <c r="R910" s="96">
        <v>61700</v>
      </c>
      <c r="S910" s="96">
        <v>38300</v>
      </c>
      <c r="T910" s="104" t="s">
        <v>917</v>
      </c>
      <c r="U910" s="103">
        <v>1</v>
      </c>
      <c r="V910" s="103">
        <v>1</v>
      </c>
      <c r="W910" s="86">
        <v>655659</v>
      </c>
      <c r="X910" s="86">
        <v>1872554</v>
      </c>
      <c r="Y910" s="86"/>
      <c r="Z910" s="86"/>
      <c r="AA910" s="86"/>
      <c r="AB910" s="53" t="s">
        <v>918</v>
      </c>
    </row>
    <row r="911" spans="1:28">
      <c r="C911" s="376"/>
      <c r="D911" s="214"/>
      <c r="E911" s="214"/>
      <c r="F911" s="85"/>
      <c r="G911" s="84"/>
      <c r="H911" s="84"/>
      <c r="I911" s="379"/>
      <c r="J911" s="214"/>
      <c r="K911" s="215"/>
      <c r="L911" s="215"/>
      <c r="M911" s="215"/>
      <c r="N911" s="215"/>
      <c r="O911" s="215"/>
      <c r="P911" s="215"/>
      <c r="Q911" s="103">
        <v>1</v>
      </c>
      <c r="R911" s="96">
        <v>61700</v>
      </c>
      <c r="S911" s="96">
        <v>38300</v>
      </c>
      <c r="T911" s="104" t="s">
        <v>917</v>
      </c>
      <c r="U911" s="103">
        <v>1</v>
      </c>
      <c r="V911" s="103">
        <v>1</v>
      </c>
      <c r="W911" s="86">
        <v>656662</v>
      </c>
      <c r="X911" s="86">
        <v>1871175</v>
      </c>
      <c r="Y911" s="86"/>
      <c r="Z911" s="86"/>
      <c r="AA911" s="86"/>
    </row>
    <row r="912" spans="1:28" s="123" customFormat="1" ht="21.75" thickBot="1">
      <c r="A912" s="102"/>
      <c r="B912" s="102"/>
      <c r="C912" s="549"/>
      <c r="D912" s="212"/>
      <c r="E912" s="212"/>
      <c r="F912" s="90"/>
      <c r="G912" s="91"/>
      <c r="H912" s="91"/>
      <c r="I912" s="135"/>
      <c r="J912" s="212"/>
      <c r="K912" s="216"/>
      <c r="L912" s="216"/>
      <c r="M912" s="216"/>
      <c r="N912" s="216"/>
      <c r="O912" s="216"/>
      <c r="P912" s="216"/>
      <c r="Q912" s="95">
        <v>1</v>
      </c>
      <c r="R912" s="114">
        <v>61700</v>
      </c>
      <c r="S912" s="114">
        <v>38300</v>
      </c>
      <c r="T912" s="93" t="s">
        <v>917</v>
      </c>
      <c r="U912" s="95">
        <v>1</v>
      </c>
      <c r="V912" s="95">
        <v>1</v>
      </c>
      <c r="W912" s="92">
        <v>655488</v>
      </c>
      <c r="X912" s="92">
        <v>1870381</v>
      </c>
      <c r="Y912" s="92"/>
      <c r="Z912" s="92"/>
      <c r="AA912" s="92"/>
    </row>
    <row r="913" spans="1:30" s="497" customFormat="1" ht="21.75" thickBot="1">
      <c r="A913" s="519">
        <v>27</v>
      </c>
      <c r="B913" s="520" t="s">
        <v>919</v>
      </c>
      <c r="C913" s="608"/>
      <c r="D913" s="531"/>
      <c r="E913" s="531"/>
      <c r="F913" s="531"/>
      <c r="G913" s="545">
        <f>SUM(G914:G919)</f>
        <v>10</v>
      </c>
      <c r="H913" s="523">
        <v>61700</v>
      </c>
      <c r="I913" s="608"/>
      <c r="J913" s="531"/>
      <c r="K913" s="531"/>
      <c r="L913" s="545">
        <f>SUM(L914:L923)</f>
        <v>0</v>
      </c>
      <c r="M913" s="545">
        <f>SUM(M914:M923)</f>
        <v>0</v>
      </c>
      <c r="N913" s="545">
        <f>SUM(N914:N923)</f>
        <v>0</v>
      </c>
      <c r="O913" s="545">
        <f>SUM(O914:O923)</f>
        <v>0</v>
      </c>
      <c r="P913" s="545">
        <f>SUM(P914:P923)</f>
        <v>0</v>
      </c>
      <c r="Q913" s="524">
        <f>G913-L913+M913</f>
        <v>10</v>
      </c>
      <c r="R913" s="524">
        <f>SUM(R914:R923)</f>
        <v>617000</v>
      </c>
      <c r="S913" s="524">
        <f>SUM(S914:S923)</f>
        <v>383000</v>
      </c>
      <c r="T913" s="531"/>
      <c r="U913" s="545">
        <f>SUM(U914:U919)</f>
        <v>0</v>
      </c>
      <c r="V913" s="545">
        <f>G913-L913+M913</f>
        <v>10</v>
      </c>
      <c r="W913" s="570"/>
      <c r="X913" s="570"/>
      <c r="Y913" s="570"/>
      <c r="Z913" s="570">
        <f>COUNTA(Z914:Z923)</f>
        <v>2</v>
      </c>
      <c r="AA913" s="570">
        <f>COUNTA(AA914:AA923)</f>
        <v>8</v>
      </c>
      <c r="AB913" s="545"/>
      <c r="AC913" s="545"/>
      <c r="AD913" s="545"/>
    </row>
    <row r="914" spans="1:30" s="73" customFormat="1">
      <c r="A914" s="662" t="s">
        <v>1174</v>
      </c>
      <c r="B914" s="662"/>
      <c r="C914" s="293"/>
      <c r="D914" s="317" t="s">
        <v>426</v>
      </c>
      <c r="E914" s="317" t="s">
        <v>920</v>
      </c>
      <c r="F914" s="317"/>
      <c r="G914" s="334">
        <v>5</v>
      </c>
      <c r="H914" s="89">
        <v>61700</v>
      </c>
      <c r="I914" s="317"/>
      <c r="J914" s="317"/>
      <c r="K914" s="317"/>
      <c r="L914" s="335"/>
      <c r="M914" s="335"/>
      <c r="N914" s="335"/>
      <c r="O914" s="335"/>
      <c r="P914" s="335"/>
      <c r="Q914" s="322">
        <v>1</v>
      </c>
      <c r="R914" s="323">
        <v>61700</v>
      </c>
      <c r="S914" s="323">
        <v>38300</v>
      </c>
      <c r="T914" s="311" t="s">
        <v>921</v>
      </c>
      <c r="U914" s="322"/>
      <c r="V914" s="322">
        <v>1</v>
      </c>
      <c r="W914" s="246">
        <v>723849</v>
      </c>
      <c r="X914" s="246">
        <v>2004965</v>
      </c>
      <c r="Y914" s="246" t="s">
        <v>635</v>
      </c>
      <c r="Z914" s="246"/>
      <c r="AA914" s="354" t="s">
        <v>36</v>
      </c>
      <c r="AB914" s="581" t="s">
        <v>1192</v>
      </c>
      <c r="AD914" s="73" t="s">
        <v>922</v>
      </c>
    </row>
    <row r="915" spans="1:30">
      <c r="A915" s="661" t="s">
        <v>1265</v>
      </c>
      <c r="B915" s="661"/>
      <c r="C915" s="327"/>
      <c r="D915" s="306"/>
      <c r="E915" s="306"/>
      <c r="F915" s="306"/>
      <c r="G915" s="333"/>
      <c r="H915" s="84"/>
      <c r="I915" s="306"/>
      <c r="J915" s="306"/>
      <c r="K915" s="306"/>
      <c r="L915" s="457"/>
      <c r="M915" s="457"/>
      <c r="N915" s="457"/>
      <c r="O915" s="457"/>
      <c r="P915" s="457"/>
      <c r="Q915" s="326">
        <v>1</v>
      </c>
      <c r="R915" s="341">
        <v>61700</v>
      </c>
      <c r="S915" s="341">
        <v>38300</v>
      </c>
      <c r="T915" s="305" t="s">
        <v>921</v>
      </c>
      <c r="U915" s="326"/>
      <c r="V915" s="326">
        <v>1</v>
      </c>
      <c r="W915" s="245">
        <v>723849</v>
      </c>
      <c r="X915" s="245">
        <v>2004965</v>
      </c>
      <c r="Y915" s="245" t="s">
        <v>635</v>
      </c>
      <c r="Z915" s="245"/>
      <c r="AA915" s="324" t="s">
        <v>36</v>
      </c>
      <c r="AB915" s="422" t="s">
        <v>1193</v>
      </c>
    </row>
    <row r="916" spans="1:30">
      <c r="A916" s="661" t="s">
        <v>1266</v>
      </c>
      <c r="B916" s="661"/>
      <c r="C916" s="327"/>
      <c r="D916" s="306"/>
      <c r="E916" s="306"/>
      <c r="F916" s="306"/>
      <c r="G916" s="333"/>
      <c r="H916" s="84"/>
      <c r="I916" s="306"/>
      <c r="J916" s="306"/>
      <c r="K916" s="306"/>
      <c r="L916" s="457"/>
      <c r="M916" s="457"/>
      <c r="N916" s="457"/>
      <c r="O916" s="457"/>
      <c r="P916" s="457"/>
      <c r="Q916" s="326">
        <v>1</v>
      </c>
      <c r="R916" s="341">
        <v>61700</v>
      </c>
      <c r="S916" s="341">
        <v>38300</v>
      </c>
      <c r="T916" s="305" t="s">
        <v>921</v>
      </c>
      <c r="U916" s="326"/>
      <c r="V916" s="326">
        <v>1</v>
      </c>
      <c r="W916" s="245">
        <v>724043</v>
      </c>
      <c r="X916" s="245">
        <v>2005094</v>
      </c>
      <c r="Y916" s="245" t="s">
        <v>635</v>
      </c>
      <c r="Z916" s="245"/>
      <c r="AA916" s="324" t="s">
        <v>36</v>
      </c>
    </row>
    <row r="917" spans="1:30">
      <c r="A917" s="661" t="s">
        <v>1167</v>
      </c>
      <c r="B917" s="661"/>
      <c r="C917" s="327"/>
      <c r="D917" s="306"/>
      <c r="E917" s="306"/>
      <c r="F917" s="306"/>
      <c r="G917" s="333"/>
      <c r="H917" s="84"/>
      <c r="I917" s="306"/>
      <c r="J917" s="306"/>
      <c r="K917" s="306"/>
      <c r="L917" s="457"/>
      <c r="M917" s="457"/>
      <c r="N917" s="457"/>
      <c r="O917" s="457"/>
      <c r="P917" s="457"/>
      <c r="Q917" s="326">
        <v>1</v>
      </c>
      <c r="R917" s="341">
        <v>61700</v>
      </c>
      <c r="S917" s="341">
        <v>38300</v>
      </c>
      <c r="T917" s="305" t="s">
        <v>921</v>
      </c>
      <c r="U917" s="326"/>
      <c r="V917" s="326">
        <v>1</v>
      </c>
      <c r="W917" s="245">
        <v>722594</v>
      </c>
      <c r="X917" s="245">
        <v>2004824</v>
      </c>
      <c r="Y917" s="245" t="s">
        <v>635</v>
      </c>
      <c r="Z917" s="245"/>
      <c r="AA917" s="324" t="s">
        <v>36</v>
      </c>
      <c r="AD917" s="53" t="s">
        <v>923</v>
      </c>
    </row>
    <row r="918" spans="1:30">
      <c r="A918" s="661" t="s">
        <v>1267</v>
      </c>
      <c r="B918" s="661"/>
      <c r="C918" s="327"/>
      <c r="D918" s="306"/>
      <c r="E918" s="306"/>
      <c r="F918" s="306"/>
      <c r="G918" s="333"/>
      <c r="H918" s="84"/>
      <c r="I918" s="306"/>
      <c r="J918" s="306"/>
      <c r="K918" s="306"/>
      <c r="L918" s="457"/>
      <c r="M918" s="457"/>
      <c r="N918" s="457"/>
      <c r="O918" s="457"/>
      <c r="P918" s="457"/>
      <c r="Q918" s="326">
        <v>1</v>
      </c>
      <c r="R918" s="341">
        <v>61700</v>
      </c>
      <c r="S918" s="341">
        <v>38300</v>
      </c>
      <c r="T918" s="305" t="s">
        <v>921</v>
      </c>
      <c r="U918" s="326"/>
      <c r="V918" s="326">
        <v>1</v>
      </c>
      <c r="W918" s="245">
        <v>724569</v>
      </c>
      <c r="X918" s="245">
        <v>2006026</v>
      </c>
      <c r="Y918" s="245" t="s">
        <v>635</v>
      </c>
      <c r="Z918" s="245"/>
      <c r="AA918" s="324" t="s">
        <v>36</v>
      </c>
      <c r="AD918" s="53" t="s">
        <v>922</v>
      </c>
    </row>
    <row r="919" spans="1:30">
      <c r="C919" s="376"/>
      <c r="D919" s="295"/>
      <c r="E919" s="295" t="s">
        <v>426</v>
      </c>
      <c r="F919" s="295"/>
      <c r="G919" s="333">
        <v>5</v>
      </c>
      <c r="H919" s="84">
        <v>61700</v>
      </c>
      <c r="I919" s="306"/>
      <c r="J919" s="295"/>
      <c r="K919" s="295"/>
      <c r="L919" s="458"/>
      <c r="M919" s="458"/>
      <c r="N919" s="458"/>
      <c r="O919" s="458"/>
      <c r="P919" s="458"/>
      <c r="Q919" s="326">
        <v>1</v>
      </c>
      <c r="R919" s="341">
        <v>61700</v>
      </c>
      <c r="S919" s="341">
        <v>38300</v>
      </c>
      <c r="T919" s="327" t="s">
        <v>924</v>
      </c>
      <c r="U919" s="326"/>
      <c r="V919" s="326">
        <v>1</v>
      </c>
      <c r="W919" s="328">
        <v>721567</v>
      </c>
      <c r="X919" s="328">
        <v>1994889</v>
      </c>
      <c r="Y919" s="328" t="s">
        <v>635</v>
      </c>
      <c r="Z919" s="328"/>
      <c r="AA919" s="324" t="s">
        <v>36</v>
      </c>
      <c r="AD919" s="53" t="s">
        <v>925</v>
      </c>
    </row>
    <row r="920" spans="1:30">
      <c r="C920" s="376"/>
      <c r="D920" s="295"/>
      <c r="E920" s="295"/>
      <c r="F920" s="295"/>
      <c r="G920" s="333"/>
      <c r="H920" s="84"/>
      <c r="I920" s="306"/>
      <c r="J920" s="295"/>
      <c r="K920" s="295"/>
      <c r="L920" s="458"/>
      <c r="M920" s="458"/>
      <c r="N920" s="458"/>
      <c r="O920" s="458"/>
      <c r="P920" s="458"/>
      <c r="Q920" s="326">
        <v>1</v>
      </c>
      <c r="R920" s="341">
        <v>61700</v>
      </c>
      <c r="S920" s="341">
        <v>38300</v>
      </c>
      <c r="T920" s="327" t="s">
        <v>924</v>
      </c>
      <c r="U920" s="326"/>
      <c r="V920" s="326">
        <v>1</v>
      </c>
      <c r="W920" s="328">
        <v>721625</v>
      </c>
      <c r="X920" s="328">
        <v>1994901</v>
      </c>
      <c r="Y920" s="328" t="s">
        <v>635</v>
      </c>
      <c r="Z920" s="324" t="s">
        <v>36</v>
      </c>
      <c r="AA920" s="328"/>
    </row>
    <row r="921" spans="1:30">
      <c r="C921" s="376"/>
      <c r="D921" s="295"/>
      <c r="E921" s="295"/>
      <c r="F921" s="295"/>
      <c r="G921" s="333"/>
      <c r="H921" s="84"/>
      <c r="I921" s="306"/>
      <c r="J921" s="295"/>
      <c r="K921" s="295"/>
      <c r="L921" s="295"/>
      <c r="M921" s="295"/>
      <c r="N921" s="295"/>
      <c r="O921" s="295"/>
      <c r="P921" s="295"/>
      <c r="Q921" s="326">
        <v>1</v>
      </c>
      <c r="R921" s="341">
        <v>61700</v>
      </c>
      <c r="S921" s="341">
        <v>38300</v>
      </c>
      <c r="T921" s="327" t="s">
        <v>924</v>
      </c>
      <c r="U921" s="326"/>
      <c r="V921" s="326">
        <v>1</v>
      </c>
      <c r="W921" s="328">
        <v>721784</v>
      </c>
      <c r="X921" s="328">
        <v>1994914</v>
      </c>
      <c r="Y921" s="328" t="s">
        <v>635</v>
      </c>
      <c r="Z921" s="328"/>
      <c r="AA921" s="324" t="s">
        <v>36</v>
      </c>
      <c r="AD921" s="53" t="s">
        <v>926</v>
      </c>
    </row>
    <row r="922" spans="1:30">
      <c r="C922" s="376"/>
      <c r="D922" s="327"/>
      <c r="E922" s="327"/>
      <c r="F922" s="327"/>
      <c r="G922" s="326"/>
      <c r="I922" s="305"/>
      <c r="J922" s="327"/>
      <c r="K922" s="327"/>
      <c r="L922" s="327"/>
      <c r="M922" s="327"/>
      <c r="N922" s="327"/>
      <c r="O922" s="327"/>
      <c r="P922" s="327"/>
      <c r="Q922" s="326">
        <v>1</v>
      </c>
      <c r="R922" s="341">
        <v>61700</v>
      </c>
      <c r="S922" s="341">
        <v>38300</v>
      </c>
      <c r="T922" s="327" t="s">
        <v>924</v>
      </c>
      <c r="U922" s="326"/>
      <c r="V922" s="326">
        <v>1</v>
      </c>
      <c r="W922" s="328">
        <v>721871</v>
      </c>
      <c r="X922" s="328">
        <v>1994761</v>
      </c>
      <c r="Y922" s="328" t="s">
        <v>635</v>
      </c>
      <c r="Z922" s="328"/>
      <c r="AA922" s="324" t="s">
        <v>36</v>
      </c>
      <c r="AD922" s="53" t="s">
        <v>922</v>
      </c>
    </row>
    <row r="923" spans="1:30" s="123" customFormat="1" ht="21.75" thickBot="1">
      <c r="A923" s="102"/>
      <c r="B923" s="102"/>
      <c r="C923" s="549"/>
      <c r="D923" s="298"/>
      <c r="E923" s="298"/>
      <c r="F923" s="298"/>
      <c r="G923" s="325"/>
      <c r="H923" s="69"/>
      <c r="I923" s="314"/>
      <c r="J923" s="298"/>
      <c r="K923" s="298"/>
      <c r="L923" s="298"/>
      <c r="M923" s="298"/>
      <c r="N923" s="298"/>
      <c r="O923" s="298"/>
      <c r="P923" s="298"/>
      <c r="Q923" s="325">
        <v>1</v>
      </c>
      <c r="R923" s="340">
        <v>61700</v>
      </c>
      <c r="S923" s="340">
        <v>38300</v>
      </c>
      <c r="T923" s="298" t="s">
        <v>924</v>
      </c>
      <c r="U923" s="325"/>
      <c r="V923" s="325">
        <v>1</v>
      </c>
      <c r="W923" s="329">
        <v>722148</v>
      </c>
      <c r="X923" s="329">
        <v>1995326</v>
      </c>
      <c r="Y923" s="329" t="s">
        <v>635</v>
      </c>
      <c r="Z923" s="330" t="s">
        <v>36</v>
      </c>
      <c r="AA923" s="329"/>
      <c r="AD923" s="123" t="s">
        <v>922</v>
      </c>
    </row>
    <row r="924" spans="1:30" s="497" customFormat="1" ht="21.75" thickBot="1">
      <c r="A924" s="519">
        <v>28</v>
      </c>
      <c r="B924" s="520" t="s">
        <v>927</v>
      </c>
      <c r="C924" s="608"/>
      <c r="D924" s="531"/>
      <c r="E924" s="531"/>
      <c r="F924" s="531"/>
      <c r="G924" s="545">
        <f>SUM(G925)</f>
        <v>10</v>
      </c>
      <c r="H924" s="523">
        <v>61700</v>
      </c>
      <c r="I924" s="608"/>
      <c r="J924" s="531"/>
      <c r="K924" s="531"/>
      <c r="L924" s="545">
        <f>SUM(L925:L934)</f>
        <v>0</v>
      </c>
      <c r="M924" s="545">
        <f>SUM(M925:M934)</f>
        <v>0</v>
      </c>
      <c r="N924" s="545">
        <f>SUM(N925:N934)</f>
        <v>0</v>
      </c>
      <c r="O924" s="545">
        <f>SUM(O925:O934)</f>
        <v>0</v>
      </c>
      <c r="P924" s="545">
        <f>SUM(P925:P934)</f>
        <v>0</v>
      </c>
      <c r="Q924" s="524">
        <f>G924-L924+M924</f>
        <v>10</v>
      </c>
      <c r="R924" s="524">
        <f>SUM(R925:R934)</f>
        <v>617000</v>
      </c>
      <c r="S924" s="524">
        <f>SUM(S925:S934)</f>
        <v>383000</v>
      </c>
      <c r="T924" s="531"/>
      <c r="U924" s="545">
        <f>SUM(U925:U925)</f>
        <v>0</v>
      </c>
      <c r="V924" s="545">
        <f>G924-L924+M924</f>
        <v>10</v>
      </c>
      <c r="W924" s="570"/>
      <c r="X924" s="570"/>
      <c r="Y924" s="570"/>
      <c r="Z924" s="570">
        <f>COUNTA(Z925:Z934)</f>
        <v>0</v>
      </c>
      <c r="AA924" s="570">
        <f>COUNTA(AA925:AA934)</f>
        <v>10</v>
      </c>
      <c r="AB924" s="545"/>
      <c r="AC924" s="545"/>
      <c r="AD924" s="614" t="s">
        <v>928</v>
      </c>
    </row>
    <row r="925" spans="1:30" s="73" customFormat="1">
      <c r="A925" s="662" t="s">
        <v>1172</v>
      </c>
      <c r="B925" s="662"/>
      <c r="C925" s="486"/>
      <c r="D925" s="317" t="s">
        <v>929</v>
      </c>
      <c r="E925" s="317" t="s">
        <v>930</v>
      </c>
      <c r="F925" s="611"/>
      <c r="G925" s="334">
        <v>10</v>
      </c>
      <c r="H925" s="338">
        <f>H935+H939+H960+H969</f>
        <v>555300</v>
      </c>
      <c r="I925" s="317"/>
      <c r="J925" s="317"/>
      <c r="K925" s="317"/>
      <c r="L925" s="612"/>
      <c r="M925" s="612"/>
      <c r="N925" s="612"/>
      <c r="O925" s="612"/>
      <c r="P925" s="317"/>
      <c r="Q925" s="322">
        <v>1</v>
      </c>
      <c r="R925" s="323">
        <v>61700</v>
      </c>
      <c r="S925" s="323">
        <v>38300</v>
      </c>
      <c r="T925" s="317" t="s">
        <v>931</v>
      </c>
      <c r="U925" s="322"/>
      <c r="V925" s="322">
        <v>1</v>
      </c>
      <c r="W925" s="331">
        <v>724568</v>
      </c>
      <c r="X925" s="331">
        <v>1880311</v>
      </c>
      <c r="Y925" s="331" t="s">
        <v>651</v>
      </c>
      <c r="Z925" s="331"/>
      <c r="AA925" s="613" t="s">
        <v>36</v>
      </c>
      <c r="AD925" s="73" t="s">
        <v>932</v>
      </c>
    </row>
    <row r="926" spans="1:30">
      <c r="A926" s="661" t="s">
        <v>1268</v>
      </c>
      <c r="B926" s="661"/>
      <c r="C926" s="376"/>
      <c r="D926" s="306"/>
      <c r="E926" s="306"/>
      <c r="F926" s="459"/>
      <c r="G926" s="326"/>
      <c r="H926" s="302"/>
      <c r="I926" s="305"/>
      <c r="J926" s="306"/>
      <c r="K926" s="306"/>
      <c r="L926" s="306"/>
      <c r="M926" s="306"/>
      <c r="N926" s="306"/>
      <c r="O926" s="306"/>
      <c r="P926" s="306"/>
      <c r="Q926" s="326">
        <v>1</v>
      </c>
      <c r="R926" s="341">
        <v>61700</v>
      </c>
      <c r="S926" s="341">
        <v>38300</v>
      </c>
      <c r="T926" s="306" t="s">
        <v>931</v>
      </c>
      <c r="U926" s="326"/>
      <c r="V926" s="326">
        <v>1</v>
      </c>
      <c r="W926" s="248">
        <v>724924</v>
      </c>
      <c r="X926" s="248">
        <v>1879370</v>
      </c>
      <c r="Y926" s="248" t="s">
        <v>651</v>
      </c>
      <c r="Z926" s="248"/>
      <c r="AA926" s="332" t="s">
        <v>36</v>
      </c>
    </row>
    <row r="927" spans="1:30">
      <c r="A927" s="661" t="s">
        <v>1269</v>
      </c>
      <c r="B927" s="661"/>
      <c r="C927" s="376"/>
      <c r="D927" s="306"/>
      <c r="E927" s="306"/>
      <c r="F927" s="459"/>
      <c r="G927" s="326"/>
      <c r="H927" s="302"/>
      <c r="I927" s="305"/>
      <c r="J927" s="306"/>
      <c r="K927" s="306"/>
      <c r="L927" s="306"/>
      <c r="M927" s="306"/>
      <c r="N927" s="306"/>
      <c r="O927" s="306"/>
      <c r="P927" s="306"/>
      <c r="Q927" s="326">
        <v>1</v>
      </c>
      <c r="R927" s="341">
        <v>61700</v>
      </c>
      <c r="S927" s="341">
        <v>38300</v>
      </c>
      <c r="T927" s="306" t="s">
        <v>931</v>
      </c>
      <c r="U927" s="326"/>
      <c r="V927" s="326">
        <v>1</v>
      </c>
      <c r="W927" s="248">
        <v>725778</v>
      </c>
      <c r="X927" s="248">
        <v>1883230</v>
      </c>
      <c r="Y927" s="248" t="s">
        <v>651</v>
      </c>
      <c r="Z927" s="248"/>
      <c r="AA927" s="332" t="s">
        <v>36</v>
      </c>
    </row>
    <row r="928" spans="1:30">
      <c r="A928" s="661" t="s">
        <v>1167</v>
      </c>
      <c r="B928" s="661"/>
      <c r="C928" s="376"/>
      <c r="D928" s="306"/>
      <c r="E928" s="306"/>
      <c r="F928" s="459"/>
      <c r="G928" s="326"/>
      <c r="H928" s="302"/>
      <c r="I928" s="305"/>
      <c r="J928" s="306"/>
      <c r="K928" s="306"/>
      <c r="L928" s="306"/>
      <c r="M928" s="306"/>
      <c r="N928" s="306"/>
      <c r="O928" s="306"/>
      <c r="P928" s="306"/>
      <c r="Q928" s="326">
        <v>1</v>
      </c>
      <c r="R928" s="341">
        <v>61700</v>
      </c>
      <c r="S928" s="341">
        <v>38300</v>
      </c>
      <c r="T928" s="306" t="s">
        <v>931</v>
      </c>
      <c r="U928" s="326"/>
      <c r="V928" s="326">
        <v>1</v>
      </c>
      <c r="W928" s="248">
        <v>721725</v>
      </c>
      <c r="X928" s="248">
        <v>1890520</v>
      </c>
      <c r="Y928" s="248" t="s">
        <v>651</v>
      </c>
      <c r="Z928" s="248"/>
      <c r="AA928" s="332" t="s">
        <v>36</v>
      </c>
    </row>
    <row r="929" spans="1:30">
      <c r="A929" s="661" t="s">
        <v>1270</v>
      </c>
      <c r="B929" s="661"/>
      <c r="C929" s="376"/>
      <c r="D929" s="306"/>
      <c r="E929" s="306"/>
      <c r="F929" s="459"/>
      <c r="G929" s="326"/>
      <c r="H929" s="302"/>
      <c r="I929" s="305"/>
      <c r="J929" s="306"/>
      <c r="K929" s="306"/>
      <c r="L929" s="306"/>
      <c r="M929" s="306"/>
      <c r="N929" s="306"/>
      <c r="O929" s="306"/>
      <c r="P929" s="306"/>
      <c r="Q929" s="326">
        <v>1</v>
      </c>
      <c r="R929" s="341">
        <v>61700</v>
      </c>
      <c r="S929" s="341">
        <v>38300</v>
      </c>
      <c r="T929" s="306" t="s">
        <v>933</v>
      </c>
      <c r="U929" s="326"/>
      <c r="V929" s="326">
        <v>1</v>
      </c>
      <c r="W929" s="248">
        <v>723271</v>
      </c>
      <c r="X929" s="248">
        <v>1891984</v>
      </c>
      <c r="Y929" s="248" t="s">
        <v>651</v>
      </c>
      <c r="Z929" s="248"/>
      <c r="AA929" s="332" t="s">
        <v>36</v>
      </c>
    </row>
    <row r="930" spans="1:30">
      <c r="A930" s="328"/>
      <c r="B930" s="328"/>
      <c r="C930" s="376"/>
      <c r="D930" s="306"/>
      <c r="E930" s="306"/>
      <c r="F930" s="459"/>
      <c r="G930" s="326"/>
      <c r="H930" s="302"/>
      <c r="I930" s="305"/>
      <c r="J930" s="306"/>
      <c r="K930" s="306"/>
      <c r="L930" s="306"/>
      <c r="M930" s="306"/>
      <c r="N930" s="306"/>
      <c r="O930" s="306"/>
      <c r="P930" s="306"/>
      <c r="Q930" s="326">
        <v>1</v>
      </c>
      <c r="R930" s="341">
        <v>61700</v>
      </c>
      <c r="S930" s="341">
        <v>38300</v>
      </c>
      <c r="T930" s="306" t="s">
        <v>933</v>
      </c>
      <c r="U930" s="326"/>
      <c r="V930" s="326">
        <v>1</v>
      </c>
      <c r="W930" s="248">
        <v>722353</v>
      </c>
      <c r="X930" s="248">
        <v>1891488</v>
      </c>
      <c r="Y930" s="248" t="s">
        <v>651</v>
      </c>
      <c r="Z930" s="248"/>
      <c r="AA930" s="332" t="s">
        <v>36</v>
      </c>
    </row>
    <row r="931" spans="1:30">
      <c r="A931" s="328"/>
      <c r="B931" s="328"/>
      <c r="C931" s="376"/>
      <c r="D931" s="306"/>
      <c r="E931" s="306"/>
      <c r="F931" s="459"/>
      <c r="G931" s="326"/>
      <c r="H931" s="302"/>
      <c r="I931" s="305"/>
      <c r="J931" s="306"/>
      <c r="K931" s="306"/>
      <c r="L931" s="306"/>
      <c r="M931" s="306"/>
      <c r="N931" s="306"/>
      <c r="O931" s="306"/>
      <c r="P931" s="306"/>
      <c r="Q931" s="326">
        <v>1</v>
      </c>
      <c r="R931" s="341">
        <v>61700</v>
      </c>
      <c r="S931" s="341">
        <v>38300</v>
      </c>
      <c r="T931" s="306" t="s">
        <v>933</v>
      </c>
      <c r="U931" s="326"/>
      <c r="V931" s="326">
        <v>1</v>
      </c>
      <c r="W931" s="248">
        <v>722265</v>
      </c>
      <c r="X931" s="248">
        <v>1891419</v>
      </c>
      <c r="Y931" s="248" t="s">
        <v>651</v>
      </c>
      <c r="Z931" s="248"/>
      <c r="AA931" s="332" t="s">
        <v>36</v>
      </c>
    </row>
    <row r="932" spans="1:30">
      <c r="A932" s="328"/>
      <c r="B932" s="328"/>
      <c r="C932" s="376"/>
      <c r="D932" s="306"/>
      <c r="E932" s="306"/>
      <c r="F932" s="459"/>
      <c r="G932" s="326"/>
      <c r="H932" s="302"/>
      <c r="I932" s="305"/>
      <c r="J932" s="306"/>
      <c r="K932" s="306"/>
      <c r="L932" s="306"/>
      <c r="M932" s="306"/>
      <c r="N932" s="306"/>
      <c r="O932" s="306"/>
      <c r="P932" s="306"/>
      <c r="Q932" s="326">
        <v>1</v>
      </c>
      <c r="R932" s="341">
        <v>61700</v>
      </c>
      <c r="S932" s="341">
        <v>38300</v>
      </c>
      <c r="T932" s="306" t="s">
        <v>933</v>
      </c>
      <c r="U932" s="326"/>
      <c r="V932" s="326">
        <v>1</v>
      </c>
      <c r="W932" s="248">
        <v>723377</v>
      </c>
      <c r="X932" s="248">
        <v>1892064</v>
      </c>
      <c r="Y932" s="248" t="s">
        <v>651</v>
      </c>
      <c r="Z932" s="248"/>
      <c r="AA932" s="332" t="s">
        <v>36</v>
      </c>
    </row>
    <row r="933" spans="1:30">
      <c r="A933" s="328"/>
      <c r="B933" s="328"/>
      <c r="C933" s="376"/>
      <c r="D933" s="306"/>
      <c r="E933" s="306"/>
      <c r="F933" s="459"/>
      <c r="G933" s="326"/>
      <c r="H933" s="302"/>
      <c r="I933" s="305"/>
      <c r="J933" s="306"/>
      <c r="K933" s="306"/>
      <c r="L933" s="306"/>
      <c r="M933" s="306"/>
      <c r="N933" s="306"/>
      <c r="O933" s="306"/>
      <c r="P933" s="306"/>
      <c r="Q933" s="326">
        <v>1</v>
      </c>
      <c r="R933" s="341">
        <v>61700</v>
      </c>
      <c r="S933" s="341">
        <v>38300</v>
      </c>
      <c r="T933" s="306" t="s">
        <v>933</v>
      </c>
      <c r="U933" s="326"/>
      <c r="V933" s="326">
        <v>1</v>
      </c>
      <c r="W933" s="248">
        <v>721810</v>
      </c>
      <c r="X933" s="248">
        <v>1890395</v>
      </c>
      <c r="Y933" s="248" t="s">
        <v>651</v>
      </c>
      <c r="Z933" s="248"/>
      <c r="AA933" s="332" t="s">
        <v>36</v>
      </c>
    </row>
    <row r="934" spans="1:30" s="123" customFormat="1" ht="21.75" thickBot="1">
      <c r="A934" s="329"/>
      <c r="B934" s="329"/>
      <c r="C934" s="549"/>
      <c r="D934" s="304"/>
      <c r="E934" s="304"/>
      <c r="F934" s="615"/>
      <c r="G934" s="325"/>
      <c r="H934" s="616"/>
      <c r="I934" s="314"/>
      <c r="J934" s="304"/>
      <c r="K934" s="304"/>
      <c r="L934" s="304"/>
      <c r="M934" s="304"/>
      <c r="N934" s="304"/>
      <c r="O934" s="304"/>
      <c r="P934" s="304"/>
      <c r="Q934" s="325">
        <v>1</v>
      </c>
      <c r="R934" s="340">
        <v>61700</v>
      </c>
      <c r="S934" s="340">
        <v>38300</v>
      </c>
      <c r="T934" s="304" t="s">
        <v>933</v>
      </c>
      <c r="U934" s="325"/>
      <c r="V934" s="325">
        <v>1</v>
      </c>
      <c r="W934" s="249">
        <v>721712</v>
      </c>
      <c r="X934" s="249">
        <v>1890547</v>
      </c>
      <c r="Y934" s="249" t="s">
        <v>651</v>
      </c>
      <c r="Z934" s="249"/>
      <c r="AA934" s="617" t="s">
        <v>36</v>
      </c>
    </row>
    <row r="935" spans="1:30" s="497" customFormat="1" ht="21.75" thickBot="1">
      <c r="A935" s="618">
        <v>29</v>
      </c>
      <c r="B935" s="619" t="s">
        <v>934</v>
      </c>
      <c r="C935" s="608"/>
      <c r="D935" s="521"/>
      <c r="E935" s="521"/>
      <c r="F935" s="521"/>
      <c r="G935" s="620">
        <f>SUM(G936:G974)</f>
        <v>40</v>
      </c>
      <c r="H935" s="620">
        <f>SUM(H936)</f>
        <v>61700</v>
      </c>
      <c r="I935" s="608"/>
      <c r="J935" s="521"/>
      <c r="K935" s="521"/>
      <c r="L935" s="620">
        <f>SUM(L936:L975)</f>
        <v>0</v>
      </c>
      <c r="M935" s="620">
        <f>SUM(M936:M975)</f>
        <v>0</v>
      </c>
      <c r="N935" s="620">
        <f>SUM(N936:N975)</f>
        <v>0</v>
      </c>
      <c r="O935" s="620">
        <f>SUM(O936:O975)</f>
        <v>0</v>
      </c>
      <c r="P935" s="620">
        <f>SUM(P936:P975)</f>
        <v>0</v>
      </c>
      <c r="Q935" s="621">
        <f>G935-L935+M935</f>
        <v>40</v>
      </c>
      <c r="R935" s="621">
        <f>SUM(R936:R975)</f>
        <v>2468000</v>
      </c>
      <c r="S935" s="621">
        <f>SUM(S936:S975)</f>
        <v>1532000</v>
      </c>
      <c r="T935" s="521"/>
      <c r="U935" s="620">
        <f>SUM(U936:U974)</f>
        <v>0</v>
      </c>
      <c r="V935" s="620">
        <f>G935-L935+M935</f>
        <v>40</v>
      </c>
      <c r="W935" s="622"/>
      <c r="X935" s="622"/>
      <c r="Y935" s="622"/>
      <c r="Z935" s="622">
        <f>COUNTA(Z936:Z975)</f>
        <v>0</v>
      </c>
      <c r="AA935" s="622">
        <f>COUNTA(AA936:AA975)</f>
        <v>40</v>
      </c>
      <c r="AB935" s="620"/>
      <c r="AC935" s="620"/>
      <c r="AD935" s="620"/>
    </row>
    <row r="936" spans="1:30" s="73" customFormat="1">
      <c r="A936" s="662" t="s">
        <v>1174</v>
      </c>
      <c r="B936" s="662"/>
      <c r="C936" s="311"/>
      <c r="D936" s="317" t="s">
        <v>935</v>
      </c>
      <c r="E936" s="317" t="s">
        <v>935</v>
      </c>
      <c r="F936" s="317"/>
      <c r="G936" s="334">
        <v>3</v>
      </c>
      <c r="H936" s="89">
        <v>61700</v>
      </c>
      <c r="I936" s="317"/>
      <c r="J936" s="317"/>
      <c r="K936" s="317"/>
      <c r="L936" s="335"/>
      <c r="M936" s="335"/>
      <c r="N936" s="335"/>
      <c r="O936" s="335"/>
      <c r="P936" s="335"/>
      <c r="Q936" s="322">
        <v>1</v>
      </c>
      <c r="R936" s="323">
        <v>61700</v>
      </c>
      <c r="S936" s="323">
        <v>38300</v>
      </c>
      <c r="T936" s="311" t="s">
        <v>935</v>
      </c>
      <c r="U936" s="322"/>
      <c r="V936" s="322">
        <v>1</v>
      </c>
      <c r="W936" s="55">
        <v>666498</v>
      </c>
      <c r="X936" s="55">
        <v>1791799</v>
      </c>
      <c r="Y936" s="55" t="s">
        <v>651</v>
      </c>
      <c r="Z936" s="55"/>
      <c r="AA936" s="56" t="s">
        <v>36</v>
      </c>
      <c r="AB936" s="581" t="s">
        <v>1192</v>
      </c>
      <c r="AD936" s="82">
        <v>107131.33</v>
      </c>
    </row>
    <row r="937" spans="1:30">
      <c r="A937" s="661" t="s">
        <v>1271</v>
      </c>
      <c r="B937" s="661"/>
      <c r="C937" s="305"/>
      <c r="D937" s="306"/>
      <c r="E937" s="306"/>
      <c r="F937" s="306"/>
      <c r="G937" s="333"/>
      <c r="H937" s="84"/>
      <c r="I937" s="306"/>
      <c r="J937" s="306"/>
      <c r="K937" s="306"/>
      <c r="L937" s="457"/>
      <c r="M937" s="457"/>
      <c r="N937" s="457"/>
      <c r="O937" s="457"/>
      <c r="P937" s="457"/>
      <c r="Q937" s="326">
        <v>1</v>
      </c>
      <c r="R937" s="341">
        <v>61700</v>
      </c>
      <c r="S937" s="341">
        <v>38300</v>
      </c>
      <c r="T937" s="305" t="s">
        <v>935</v>
      </c>
      <c r="U937" s="326"/>
      <c r="V937" s="326">
        <v>1</v>
      </c>
      <c r="W937" s="54">
        <v>667107</v>
      </c>
      <c r="X937" s="54">
        <v>1792021</v>
      </c>
      <c r="Y937" s="54" t="s">
        <v>651</v>
      </c>
      <c r="AA937" s="243" t="s">
        <v>36</v>
      </c>
      <c r="AB937" s="422" t="s">
        <v>1193</v>
      </c>
      <c r="AD937" s="75"/>
    </row>
    <row r="938" spans="1:30">
      <c r="A938" s="661" t="s">
        <v>1272</v>
      </c>
      <c r="B938" s="661"/>
      <c r="C938" s="305"/>
      <c r="D938" s="306"/>
      <c r="E938" s="306"/>
      <c r="F938" s="306"/>
      <c r="G938" s="333"/>
      <c r="H938" s="84"/>
      <c r="I938" s="306"/>
      <c r="J938" s="306"/>
      <c r="K938" s="306"/>
      <c r="L938" s="457"/>
      <c r="M938" s="457"/>
      <c r="N938" s="457"/>
      <c r="O938" s="457"/>
      <c r="P938" s="457"/>
      <c r="Q938" s="326">
        <v>1</v>
      </c>
      <c r="R938" s="341">
        <v>61700</v>
      </c>
      <c r="S938" s="341">
        <v>38300</v>
      </c>
      <c r="T938" s="305" t="s">
        <v>935</v>
      </c>
      <c r="U938" s="326"/>
      <c r="V938" s="326">
        <v>1</v>
      </c>
      <c r="W938" s="54">
        <v>667550</v>
      </c>
      <c r="X938" s="54">
        <v>1792175</v>
      </c>
      <c r="Y938" s="54" t="s">
        <v>651</v>
      </c>
      <c r="AA938" s="243" t="s">
        <v>36</v>
      </c>
      <c r="AD938" s="75">
        <v>106072.54</v>
      </c>
    </row>
    <row r="939" spans="1:30">
      <c r="A939" s="661" t="s">
        <v>1274</v>
      </c>
      <c r="B939" s="661"/>
      <c r="C939" s="305"/>
      <c r="D939" s="306"/>
      <c r="E939" s="306" t="s">
        <v>936</v>
      </c>
      <c r="F939" s="306"/>
      <c r="G939" s="333">
        <v>3</v>
      </c>
      <c r="H939" s="436">
        <f>SUM(H942:H956)</f>
        <v>185100</v>
      </c>
      <c r="I939" s="306"/>
      <c r="J939" s="306"/>
      <c r="K939" s="306"/>
      <c r="L939" s="457"/>
      <c r="M939" s="457"/>
      <c r="N939" s="457"/>
      <c r="O939" s="457"/>
      <c r="P939" s="457"/>
      <c r="Q939" s="326">
        <v>1</v>
      </c>
      <c r="R939" s="341">
        <v>61700</v>
      </c>
      <c r="S939" s="341">
        <v>38300</v>
      </c>
      <c r="T939" s="305" t="s">
        <v>936</v>
      </c>
      <c r="U939" s="326"/>
      <c r="V939" s="326">
        <v>1</v>
      </c>
      <c r="W939" s="54">
        <v>472995</v>
      </c>
      <c r="X939" s="54">
        <v>1793633</v>
      </c>
      <c r="Y939" s="54" t="s">
        <v>651</v>
      </c>
      <c r="AA939" s="243" t="s">
        <v>36</v>
      </c>
      <c r="AD939" s="75">
        <v>107756.46</v>
      </c>
    </row>
    <row r="940" spans="1:30">
      <c r="A940" s="661" t="s">
        <v>1273</v>
      </c>
      <c r="B940" s="661"/>
      <c r="C940" s="305"/>
      <c r="D940" s="306"/>
      <c r="E940" s="306"/>
      <c r="F940" s="306"/>
      <c r="G940" s="333"/>
      <c r="H940" s="436"/>
      <c r="I940" s="306"/>
      <c r="J940" s="306"/>
      <c r="K940" s="306"/>
      <c r="L940" s="457"/>
      <c r="M940" s="457"/>
      <c r="N940" s="457"/>
      <c r="O940" s="457"/>
      <c r="P940" s="457"/>
      <c r="Q940" s="326">
        <v>1</v>
      </c>
      <c r="R940" s="341">
        <v>61700</v>
      </c>
      <c r="S940" s="341">
        <v>38300</v>
      </c>
      <c r="T940" s="305" t="s">
        <v>936</v>
      </c>
      <c r="U940" s="326"/>
      <c r="V940" s="326">
        <v>1</v>
      </c>
      <c r="W940" s="54">
        <v>672779</v>
      </c>
      <c r="X940" s="54">
        <v>1793466</v>
      </c>
      <c r="Y940" s="54" t="s">
        <v>651</v>
      </c>
      <c r="AA940" s="243" t="s">
        <v>36</v>
      </c>
      <c r="AD940" s="75"/>
    </row>
    <row r="941" spans="1:30">
      <c r="A941" s="328"/>
      <c r="B941" s="328"/>
      <c r="C941" s="305"/>
      <c r="D941" s="306"/>
      <c r="E941" s="306"/>
      <c r="F941" s="306"/>
      <c r="G941" s="333"/>
      <c r="H941" s="436"/>
      <c r="I941" s="306"/>
      <c r="J941" s="306"/>
      <c r="K941" s="306"/>
      <c r="L941" s="457"/>
      <c r="M941" s="457"/>
      <c r="N941" s="457"/>
      <c r="O941" s="457"/>
      <c r="P941" s="457"/>
      <c r="Q941" s="326">
        <v>1</v>
      </c>
      <c r="R941" s="341">
        <v>61700</v>
      </c>
      <c r="S941" s="341">
        <v>38300</v>
      </c>
      <c r="T941" s="305" t="s">
        <v>936</v>
      </c>
      <c r="U941" s="326"/>
      <c r="V941" s="326">
        <v>1</v>
      </c>
      <c r="W941" s="54">
        <v>672582</v>
      </c>
      <c r="X941" s="54">
        <v>1793231</v>
      </c>
      <c r="Y941" s="54" t="s">
        <v>651</v>
      </c>
      <c r="AA941" s="243" t="s">
        <v>36</v>
      </c>
      <c r="AD941" s="75">
        <v>107131.33</v>
      </c>
    </row>
    <row r="942" spans="1:30">
      <c r="A942" s="328"/>
      <c r="B942" s="328"/>
      <c r="C942" s="305"/>
      <c r="D942" s="306"/>
      <c r="E942" s="306" t="s">
        <v>937</v>
      </c>
      <c r="F942" s="306"/>
      <c r="G942" s="333">
        <v>4</v>
      </c>
      <c r="H942" s="84">
        <v>61700</v>
      </c>
      <c r="I942" s="306"/>
      <c r="J942" s="306"/>
      <c r="K942" s="306"/>
      <c r="L942" s="457"/>
      <c r="M942" s="457"/>
      <c r="N942" s="457"/>
      <c r="O942" s="457"/>
      <c r="P942" s="457"/>
      <c r="Q942" s="326">
        <v>1</v>
      </c>
      <c r="R942" s="341">
        <v>61700</v>
      </c>
      <c r="S942" s="341">
        <v>38300</v>
      </c>
      <c r="T942" s="306" t="s">
        <v>938</v>
      </c>
      <c r="U942" s="333"/>
      <c r="V942" s="326">
        <v>1</v>
      </c>
      <c r="W942" s="54">
        <v>669209</v>
      </c>
      <c r="X942" s="54">
        <v>1799236</v>
      </c>
      <c r="Y942" s="54" t="s">
        <v>651</v>
      </c>
      <c r="AA942" s="243" t="s">
        <v>36</v>
      </c>
      <c r="AD942" s="75">
        <v>100764.55</v>
      </c>
    </row>
    <row r="943" spans="1:30">
      <c r="A943" s="328"/>
      <c r="B943" s="328"/>
      <c r="C943" s="305"/>
      <c r="D943" s="306"/>
      <c r="E943" s="306"/>
      <c r="F943" s="306"/>
      <c r="G943" s="333"/>
      <c r="H943" s="84"/>
      <c r="I943" s="306"/>
      <c r="J943" s="306"/>
      <c r="K943" s="306"/>
      <c r="L943" s="457"/>
      <c r="M943" s="457"/>
      <c r="N943" s="457"/>
      <c r="O943" s="457"/>
      <c r="P943" s="457"/>
      <c r="Q943" s="326">
        <v>1</v>
      </c>
      <c r="R943" s="341">
        <v>61700</v>
      </c>
      <c r="S943" s="341">
        <v>38300</v>
      </c>
      <c r="T943" s="306" t="s">
        <v>938</v>
      </c>
      <c r="U943" s="333"/>
      <c r="V943" s="326">
        <v>1</v>
      </c>
      <c r="W943" s="54">
        <v>668854</v>
      </c>
      <c r="X943" s="54">
        <v>1798989</v>
      </c>
      <c r="Y943" s="54" t="s">
        <v>651</v>
      </c>
      <c r="AA943" s="243" t="s">
        <v>36</v>
      </c>
      <c r="AD943" s="75"/>
    </row>
    <row r="944" spans="1:30">
      <c r="A944" s="328"/>
      <c r="B944" s="328"/>
      <c r="C944" s="305"/>
      <c r="D944" s="306"/>
      <c r="E944" s="306"/>
      <c r="F944" s="306"/>
      <c r="G944" s="333"/>
      <c r="H944" s="84"/>
      <c r="I944" s="306"/>
      <c r="J944" s="306"/>
      <c r="K944" s="306"/>
      <c r="L944" s="457"/>
      <c r="M944" s="457"/>
      <c r="N944" s="457"/>
      <c r="O944" s="457"/>
      <c r="P944" s="457"/>
      <c r="Q944" s="326">
        <v>1</v>
      </c>
      <c r="R944" s="341">
        <v>61700</v>
      </c>
      <c r="S944" s="341">
        <v>38300</v>
      </c>
      <c r="T944" s="306" t="s">
        <v>938</v>
      </c>
      <c r="U944" s="333"/>
      <c r="V944" s="326">
        <v>1</v>
      </c>
      <c r="W944" s="54">
        <v>668479</v>
      </c>
      <c r="X944" s="54">
        <v>1798912</v>
      </c>
      <c r="Y944" s="54" t="s">
        <v>651</v>
      </c>
      <c r="AA944" s="243" t="s">
        <v>36</v>
      </c>
      <c r="AD944" s="75">
        <v>107131.33</v>
      </c>
    </row>
    <row r="945" spans="1:30">
      <c r="A945" s="328"/>
      <c r="B945" s="328"/>
      <c r="C945" s="305"/>
      <c r="D945" s="306"/>
      <c r="E945" s="306"/>
      <c r="F945" s="306"/>
      <c r="G945" s="333"/>
      <c r="H945" s="84"/>
      <c r="I945" s="306"/>
      <c r="J945" s="306"/>
      <c r="K945" s="306"/>
      <c r="L945" s="457"/>
      <c r="M945" s="457"/>
      <c r="N945" s="457"/>
      <c r="O945" s="457"/>
      <c r="P945" s="457"/>
      <c r="Q945" s="326">
        <v>1</v>
      </c>
      <c r="R945" s="341">
        <v>61700</v>
      </c>
      <c r="S945" s="341">
        <v>38300</v>
      </c>
      <c r="T945" s="306" t="s">
        <v>938</v>
      </c>
      <c r="U945" s="333"/>
      <c r="V945" s="326">
        <v>1</v>
      </c>
      <c r="W945" s="54">
        <v>668276</v>
      </c>
      <c r="X945" s="54">
        <v>1798777</v>
      </c>
      <c r="Y945" s="54" t="s">
        <v>651</v>
      </c>
      <c r="AA945" s="243" t="s">
        <v>36</v>
      </c>
      <c r="AD945" s="75">
        <v>108598.42</v>
      </c>
    </row>
    <row r="946" spans="1:30">
      <c r="A946" s="328"/>
      <c r="B946" s="328"/>
      <c r="C946" s="305"/>
      <c r="D946" s="306" t="s">
        <v>939</v>
      </c>
      <c r="E946" s="306" t="s">
        <v>940</v>
      </c>
      <c r="F946" s="306"/>
      <c r="G946" s="333">
        <v>10</v>
      </c>
      <c r="H946" s="84">
        <v>61700</v>
      </c>
      <c r="I946" s="306"/>
      <c r="J946" s="306"/>
      <c r="K946" s="306"/>
      <c r="L946" s="457"/>
      <c r="M946" s="457"/>
      <c r="N946" s="457"/>
      <c r="O946" s="457"/>
      <c r="P946" s="457"/>
      <c r="Q946" s="326">
        <v>1</v>
      </c>
      <c r="R946" s="341">
        <v>61700</v>
      </c>
      <c r="S946" s="341">
        <v>38300</v>
      </c>
      <c r="T946" s="305" t="s">
        <v>940</v>
      </c>
      <c r="U946" s="326"/>
      <c r="V946" s="326">
        <v>1</v>
      </c>
      <c r="W946" s="54">
        <v>660479</v>
      </c>
      <c r="X946" s="54">
        <v>1793837</v>
      </c>
      <c r="Y946" s="54" t="s">
        <v>651</v>
      </c>
      <c r="AA946" s="243" t="s">
        <v>36</v>
      </c>
      <c r="AD946" s="75">
        <v>106914.5</v>
      </c>
    </row>
    <row r="947" spans="1:30">
      <c r="A947" s="328"/>
      <c r="B947" s="328"/>
      <c r="C947" s="305"/>
      <c r="D947" s="306"/>
      <c r="E947" s="306"/>
      <c r="F947" s="306"/>
      <c r="G947" s="333"/>
      <c r="H947" s="84"/>
      <c r="I947" s="306"/>
      <c r="J947" s="306"/>
      <c r="K947" s="306"/>
      <c r="L947" s="457"/>
      <c r="M947" s="457"/>
      <c r="N947" s="457"/>
      <c r="O947" s="457"/>
      <c r="P947" s="457"/>
      <c r="Q947" s="326">
        <v>1</v>
      </c>
      <c r="R947" s="341">
        <v>61700</v>
      </c>
      <c r="S947" s="341">
        <v>38300</v>
      </c>
      <c r="T947" s="305" t="s">
        <v>940</v>
      </c>
      <c r="U947" s="326"/>
      <c r="V947" s="326">
        <v>1</v>
      </c>
      <c r="W947" s="54">
        <v>661069</v>
      </c>
      <c r="X947" s="54">
        <v>1793948</v>
      </c>
      <c r="Y947" s="54" t="s">
        <v>651</v>
      </c>
      <c r="AA947" s="243" t="s">
        <v>36</v>
      </c>
      <c r="AD947" s="75"/>
    </row>
    <row r="948" spans="1:30">
      <c r="A948" s="328"/>
      <c r="B948" s="328"/>
      <c r="C948" s="305"/>
      <c r="D948" s="306"/>
      <c r="E948" s="306"/>
      <c r="F948" s="306"/>
      <c r="G948" s="333"/>
      <c r="H948" s="84"/>
      <c r="I948" s="306"/>
      <c r="J948" s="306"/>
      <c r="K948" s="306"/>
      <c r="L948" s="457"/>
      <c r="M948" s="457"/>
      <c r="N948" s="457"/>
      <c r="O948" s="457"/>
      <c r="P948" s="457"/>
      <c r="Q948" s="326">
        <v>1</v>
      </c>
      <c r="R948" s="341">
        <v>61700</v>
      </c>
      <c r="S948" s="341">
        <v>38300</v>
      </c>
      <c r="T948" s="305" t="s">
        <v>940</v>
      </c>
      <c r="U948" s="326"/>
      <c r="V948" s="326">
        <v>1</v>
      </c>
      <c r="W948" s="54">
        <v>661373</v>
      </c>
      <c r="X948" s="54">
        <v>1794105</v>
      </c>
      <c r="Y948" s="54" t="s">
        <v>651</v>
      </c>
      <c r="AA948" s="243" t="s">
        <v>36</v>
      </c>
      <c r="AD948" s="75">
        <v>99286.37</v>
      </c>
    </row>
    <row r="949" spans="1:30">
      <c r="A949" s="328"/>
      <c r="B949" s="328"/>
      <c r="C949" s="305"/>
      <c r="D949" s="306"/>
      <c r="E949" s="306"/>
      <c r="F949" s="306"/>
      <c r="G949" s="333"/>
      <c r="H949" s="84"/>
      <c r="I949" s="306"/>
      <c r="J949" s="306"/>
      <c r="K949" s="306"/>
      <c r="L949" s="457"/>
      <c r="M949" s="457"/>
      <c r="N949" s="457"/>
      <c r="O949" s="457"/>
      <c r="P949" s="457"/>
      <c r="Q949" s="326">
        <v>1</v>
      </c>
      <c r="R949" s="341">
        <v>61700</v>
      </c>
      <c r="S949" s="341">
        <v>38300</v>
      </c>
      <c r="T949" s="305" t="s">
        <v>940</v>
      </c>
      <c r="U949" s="326"/>
      <c r="V949" s="326">
        <v>1</v>
      </c>
      <c r="W949" s="86">
        <v>661859</v>
      </c>
      <c r="X949" s="86">
        <v>1794257</v>
      </c>
      <c r="Y949" s="54" t="s">
        <v>651</v>
      </c>
      <c r="Z949" s="86"/>
      <c r="AA949" s="243" t="s">
        <v>36</v>
      </c>
      <c r="AD949" s="75">
        <v>104446.27</v>
      </c>
    </row>
    <row r="950" spans="1:30">
      <c r="A950" s="328"/>
      <c r="B950" s="328"/>
      <c r="C950" s="305"/>
      <c r="D950" s="306"/>
      <c r="E950" s="306"/>
      <c r="F950" s="306"/>
      <c r="G950" s="333"/>
      <c r="H950" s="84"/>
      <c r="I950" s="306"/>
      <c r="J950" s="306"/>
      <c r="K950" s="306"/>
      <c r="L950" s="457"/>
      <c r="M950" s="457"/>
      <c r="N950" s="457"/>
      <c r="O950" s="457"/>
      <c r="P950" s="457"/>
      <c r="Q950" s="326">
        <v>1</v>
      </c>
      <c r="R950" s="341">
        <v>61700</v>
      </c>
      <c r="S950" s="341">
        <v>38300</v>
      </c>
      <c r="T950" s="305" t="s">
        <v>940</v>
      </c>
      <c r="U950" s="326"/>
      <c r="V950" s="326">
        <v>1</v>
      </c>
      <c r="W950" s="54">
        <v>662147</v>
      </c>
      <c r="X950" s="54">
        <v>1794625</v>
      </c>
      <c r="Y950" s="54" t="s">
        <v>651</v>
      </c>
      <c r="AA950" s="243" t="s">
        <v>36</v>
      </c>
      <c r="AD950" s="75">
        <v>107131.33</v>
      </c>
    </row>
    <row r="951" spans="1:30">
      <c r="A951" s="328"/>
      <c r="B951" s="328"/>
      <c r="C951" s="305"/>
      <c r="D951" s="306"/>
      <c r="E951" s="306"/>
      <c r="F951" s="306"/>
      <c r="G951" s="333"/>
      <c r="H951" s="84"/>
      <c r="I951" s="306"/>
      <c r="J951" s="306"/>
      <c r="K951" s="306"/>
      <c r="L951" s="457"/>
      <c r="M951" s="457"/>
      <c r="N951" s="457"/>
      <c r="O951" s="457"/>
      <c r="P951" s="457"/>
      <c r="Q951" s="326">
        <v>1</v>
      </c>
      <c r="R951" s="341">
        <v>61700</v>
      </c>
      <c r="S951" s="341">
        <v>38300</v>
      </c>
      <c r="T951" s="305" t="s">
        <v>940</v>
      </c>
      <c r="U951" s="326"/>
      <c r="V951" s="326">
        <v>1</v>
      </c>
      <c r="W951" s="54">
        <v>662862</v>
      </c>
      <c r="X951" s="54">
        <v>1795148</v>
      </c>
      <c r="Y951" s="54" t="s">
        <v>651</v>
      </c>
      <c r="AA951" s="243" t="s">
        <v>36</v>
      </c>
      <c r="AD951" s="75">
        <v>110619.12</v>
      </c>
    </row>
    <row r="952" spans="1:30">
      <c r="A952" s="328"/>
      <c r="B952" s="328"/>
      <c r="C952" s="305"/>
      <c r="D952" s="306"/>
      <c r="E952" s="306"/>
      <c r="F952" s="306"/>
      <c r="G952" s="333"/>
      <c r="H952" s="84"/>
      <c r="I952" s="306"/>
      <c r="J952" s="306"/>
      <c r="K952" s="306"/>
      <c r="L952" s="457"/>
      <c r="M952" s="457"/>
      <c r="N952" s="457"/>
      <c r="O952" s="457"/>
      <c r="P952" s="457"/>
      <c r="Q952" s="326">
        <v>1</v>
      </c>
      <c r="R952" s="341">
        <v>61700</v>
      </c>
      <c r="S952" s="341">
        <v>38300</v>
      </c>
      <c r="T952" s="305" t="s">
        <v>940</v>
      </c>
      <c r="U952" s="326"/>
      <c r="V952" s="326">
        <v>1</v>
      </c>
      <c r="W952" s="54">
        <v>662610</v>
      </c>
      <c r="X952" s="54">
        <v>1793594</v>
      </c>
      <c r="Y952" s="54" t="s">
        <v>651</v>
      </c>
      <c r="AA952" s="243" t="s">
        <v>36</v>
      </c>
      <c r="AD952" s="75">
        <v>110219.12</v>
      </c>
    </row>
    <row r="953" spans="1:30">
      <c r="A953" s="328"/>
      <c r="B953" s="328"/>
      <c r="C953" s="305"/>
      <c r="D953" s="306"/>
      <c r="E953" s="306"/>
      <c r="F953" s="306"/>
      <c r="G953" s="333"/>
      <c r="H953" s="84"/>
      <c r="I953" s="306"/>
      <c r="J953" s="306"/>
      <c r="K953" s="306"/>
      <c r="L953" s="457"/>
      <c r="M953" s="457"/>
      <c r="N953" s="457"/>
      <c r="O953" s="457"/>
      <c r="P953" s="457"/>
      <c r="Q953" s="326">
        <v>1</v>
      </c>
      <c r="R953" s="341">
        <v>61700</v>
      </c>
      <c r="S953" s="341">
        <v>38300</v>
      </c>
      <c r="T953" s="305" t="s">
        <v>940</v>
      </c>
      <c r="U953" s="326"/>
      <c r="V953" s="326">
        <v>1</v>
      </c>
      <c r="W953" s="54">
        <v>663164</v>
      </c>
      <c r="X953" s="54">
        <v>1793352</v>
      </c>
      <c r="Y953" s="54" t="s">
        <v>651</v>
      </c>
      <c r="AA953" s="243" t="s">
        <v>36</v>
      </c>
      <c r="AD953" s="75">
        <v>108198.42</v>
      </c>
    </row>
    <row r="954" spans="1:30">
      <c r="A954" s="328"/>
      <c r="B954" s="328"/>
      <c r="C954" s="305"/>
      <c r="D954" s="306"/>
      <c r="E954" s="306"/>
      <c r="F954" s="306"/>
      <c r="G954" s="333"/>
      <c r="H954" s="84"/>
      <c r="I954" s="306"/>
      <c r="J954" s="306"/>
      <c r="K954" s="306"/>
      <c r="L954" s="457"/>
      <c r="M954" s="457"/>
      <c r="N954" s="457"/>
      <c r="O954" s="457"/>
      <c r="P954" s="457"/>
      <c r="Q954" s="326">
        <v>1</v>
      </c>
      <c r="R954" s="341">
        <v>61700</v>
      </c>
      <c r="S954" s="341">
        <v>38300</v>
      </c>
      <c r="T954" s="305" t="s">
        <v>940</v>
      </c>
      <c r="U954" s="326"/>
      <c r="V954" s="326">
        <v>1</v>
      </c>
      <c r="W954" s="54">
        <v>663709</v>
      </c>
      <c r="X954" s="54">
        <v>1793407</v>
      </c>
      <c r="Y954" s="54" t="s">
        <v>651</v>
      </c>
      <c r="AA954" s="243" t="s">
        <v>36</v>
      </c>
      <c r="AD954" s="75">
        <v>106731.33</v>
      </c>
    </row>
    <row r="955" spans="1:30">
      <c r="A955" s="328"/>
      <c r="B955" s="328"/>
      <c r="C955" s="305"/>
      <c r="D955" s="306"/>
      <c r="E955" s="306"/>
      <c r="F955" s="306"/>
      <c r="G955" s="333"/>
      <c r="H955" s="84"/>
      <c r="I955" s="306"/>
      <c r="J955" s="306"/>
      <c r="K955" s="306"/>
      <c r="L955" s="457"/>
      <c r="M955" s="457"/>
      <c r="N955" s="457"/>
      <c r="O955" s="457"/>
      <c r="P955" s="457"/>
      <c r="Q955" s="326">
        <v>1</v>
      </c>
      <c r="R955" s="341">
        <v>61700</v>
      </c>
      <c r="S955" s="341">
        <v>38300</v>
      </c>
      <c r="T955" s="305" t="s">
        <v>940</v>
      </c>
      <c r="U955" s="326"/>
      <c r="V955" s="326">
        <v>1</v>
      </c>
      <c r="W955" s="54">
        <v>664327</v>
      </c>
      <c r="X955" s="54">
        <v>1793382</v>
      </c>
      <c r="Y955" s="54" t="s">
        <v>651</v>
      </c>
      <c r="AA955" s="243" t="s">
        <v>36</v>
      </c>
      <c r="AD955" s="75">
        <v>105672.54</v>
      </c>
    </row>
    <row r="956" spans="1:30">
      <c r="A956" s="328"/>
      <c r="B956" s="328"/>
      <c r="C956" s="305"/>
      <c r="D956" s="306" t="s">
        <v>941</v>
      </c>
      <c r="E956" s="306" t="s">
        <v>942</v>
      </c>
      <c r="F956" s="306"/>
      <c r="G956" s="333">
        <v>4</v>
      </c>
      <c r="H956" s="84">
        <v>61700</v>
      </c>
      <c r="I956" s="306"/>
      <c r="J956" s="306"/>
      <c r="K956" s="306"/>
      <c r="L956" s="457"/>
      <c r="M956" s="457"/>
      <c r="N956" s="457"/>
      <c r="O956" s="457"/>
      <c r="P956" s="457"/>
      <c r="Q956" s="326">
        <v>1</v>
      </c>
      <c r="R956" s="341">
        <v>61700</v>
      </c>
      <c r="S956" s="341">
        <v>38300</v>
      </c>
      <c r="T956" s="305" t="s">
        <v>943</v>
      </c>
      <c r="U956" s="326"/>
      <c r="V956" s="326">
        <v>1</v>
      </c>
      <c r="W956" s="54">
        <v>609558</v>
      </c>
      <c r="X956" s="54">
        <v>1821616</v>
      </c>
      <c r="Y956" s="54" t="s">
        <v>651</v>
      </c>
      <c r="AA956" s="243" t="s">
        <v>36</v>
      </c>
      <c r="AD956" s="75">
        <v>108198.42</v>
      </c>
    </row>
    <row r="957" spans="1:30">
      <c r="A957" s="328"/>
      <c r="B957" s="328"/>
      <c r="C957" s="305"/>
      <c r="D957" s="306"/>
      <c r="E957" s="306"/>
      <c r="F957" s="306"/>
      <c r="G957" s="333"/>
      <c r="H957" s="84"/>
      <c r="I957" s="306"/>
      <c r="J957" s="306"/>
      <c r="K957" s="306"/>
      <c r="L957" s="457"/>
      <c r="M957" s="457"/>
      <c r="N957" s="457"/>
      <c r="O957" s="457"/>
      <c r="P957" s="457"/>
      <c r="Q957" s="326">
        <v>1</v>
      </c>
      <c r="R957" s="341">
        <v>61700</v>
      </c>
      <c r="S957" s="341">
        <v>38300</v>
      </c>
      <c r="T957" s="305" t="s">
        <v>944</v>
      </c>
      <c r="U957" s="326"/>
      <c r="V957" s="326">
        <v>1</v>
      </c>
      <c r="W957" s="54">
        <v>611145</v>
      </c>
      <c r="X957" s="54">
        <v>1819952</v>
      </c>
      <c r="Y957" s="54" t="s">
        <v>651</v>
      </c>
      <c r="AA957" s="243" t="s">
        <v>36</v>
      </c>
      <c r="AD957" s="75"/>
    </row>
    <row r="958" spans="1:30" ht="42">
      <c r="A958" s="328"/>
      <c r="B958" s="328"/>
      <c r="C958" s="305"/>
      <c r="D958" s="306"/>
      <c r="E958" s="306"/>
      <c r="F958" s="306"/>
      <c r="G958" s="333"/>
      <c r="H958" s="84"/>
      <c r="I958" s="306"/>
      <c r="J958" s="306"/>
      <c r="K958" s="306"/>
      <c r="L958" s="457"/>
      <c r="M958" s="457"/>
      <c r="N958" s="457"/>
      <c r="O958" s="457"/>
      <c r="P958" s="457"/>
      <c r="Q958" s="326">
        <v>1</v>
      </c>
      <c r="R958" s="341">
        <v>61700</v>
      </c>
      <c r="S958" s="341">
        <v>38300</v>
      </c>
      <c r="T958" s="305" t="s">
        <v>945</v>
      </c>
      <c r="U958" s="326"/>
      <c r="V958" s="326">
        <v>1</v>
      </c>
      <c r="W958" s="54">
        <v>610628</v>
      </c>
      <c r="X958" s="54">
        <v>1822362</v>
      </c>
      <c r="Y958" s="54" t="s">
        <v>651</v>
      </c>
      <c r="AA958" s="243" t="s">
        <v>36</v>
      </c>
      <c r="AD958" s="75">
        <v>102573.34</v>
      </c>
    </row>
    <row r="959" spans="1:30">
      <c r="A959" s="328"/>
      <c r="B959" s="328"/>
      <c r="C959" s="305"/>
      <c r="D959" s="306"/>
      <c r="E959" s="306"/>
      <c r="F959" s="306"/>
      <c r="G959" s="333"/>
      <c r="H959" s="84"/>
      <c r="I959" s="306"/>
      <c r="J959" s="306"/>
      <c r="K959" s="306"/>
      <c r="L959" s="457"/>
      <c r="M959" s="457"/>
      <c r="N959" s="457"/>
      <c r="O959" s="457"/>
      <c r="P959" s="457"/>
      <c r="Q959" s="326">
        <v>1</v>
      </c>
      <c r="R959" s="341">
        <v>61700</v>
      </c>
      <c r="S959" s="341">
        <v>38300</v>
      </c>
      <c r="T959" s="305" t="s">
        <v>942</v>
      </c>
      <c r="U959" s="326"/>
      <c r="V959" s="326">
        <v>1</v>
      </c>
      <c r="W959" s="54">
        <v>613913</v>
      </c>
      <c r="X959" s="54">
        <v>1821381</v>
      </c>
      <c r="Y959" s="54" t="s">
        <v>651</v>
      </c>
      <c r="AA959" s="243" t="s">
        <v>36</v>
      </c>
      <c r="AD959" s="75">
        <v>106514.5</v>
      </c>
    </row>
    <row r="960" spans="1:30">
      <c r="A960" s="328"/>
      <c r="B960" s="328"/>
      <c r="C960" s="305"/>
      <c r="D960" s="306"/>
      <c r="E960" s="306" t="s">
        <v>839</v>
      </c>
      <c r="F960" s="306"/>
      <c r="G960" s="333">
        <v>3</v>
      </c>
      <c r="H960" s="436">
        <f>SUM(H963:H967)</f>
        <v>185100</v>
      </c>
      <c r="I960" s="295"/>
      <c r="J960" s="306"/>
      <c r="K960" s="306"/>
      <c r="L960" s="457"/>
      <c r="M960" s="457"/>
      <c r="N960" s="457"/>
      <c r="O960" s="457"/>
      <c r="P960" s="457"/>
      <c r="Q960" s="326">
        <v>1</v>
      </c>
      <c r="R960" s="341">
        <v>61700</v>
      </c>
      <c r="S960" s="341">
        <v>38300</v>
      </c>
      <c r="T960" s="305" t="s">
        <v>946</v>
      </c>
      <c r="U960" s="326"/>
      <c r="V960" s="326">
        <v>1</v>
      </c>
      <c r="W960" s="54">
        <v>620103</v>
      </c>
      <c r="X960" s="54">
        <v>1823441</v>
      </c>
      <c r="Y960" s="54" t="s">
        <v>651</v>
      </c>
      <c r="AA960" s="243" t="s">
        <v>36</v>
      </c>
      <c r="AD960" s="75">
        <v>103988.62</v>
      </c>
    </row>
    <row r="961" spans="1:30">
      <c r="A961" s="328"/>
      <c r="B961" s="328"/>
      <c r="C961" s="305"/>
      <c r="D961" s="306"/>
      <c r="E961" s="306"/>
      <c r="F961" s="306"/>
      <c r="G961" s="333"/>
      <c r="H961" s="436"/>
      <c r="I961" s="295"/>
      <c r="J961" s="306"/>
      <c r="K961" s="306"/>
      <c r="L961" s="457"/>
      <c r="M961" s="457"/>
      <c r="N961" s="457"/>
      <c r="O961" s="457"/>
      <c r="P961" s="457"/>
      <c r="Q961" s="326">
        <v>1</v>
      </c>
      <c r="R961" s="341">
        <v>61700</v>
      </c>
      <c r="S961" s="341">
        <v>38300</v>
      </c>
      <c r="T961" s="305" t="s">
        <v>947</v>
      </c>
      <c r="U961" s="326"/>
      <c r="V961" s="326">
        <v>1</v>
      </c>
      <c r="W961" s="54">
        <v>621659</v>
      </c>
      <c r="X961" s="54">
        <v>1822352</v>
      </c>
      <c r="Y961" s="54" t="s">
        <v>651</v>
      </c>
      <c r="AA961" s="243" t="s">
        <v>36</v>
      </c>
      <c r="AD961" s="75"/>
    </row>
    <row r="962" spans="1:30">
      <c r="A962" s="328"/>
      <c r="B962" s="328"/>
      <c r="C962" s="305"/>
      <c r="D962" s="306"/>
      <c r="E962" s="306"/>
      <c r="F962" s="306"/>
      <c r="G962" s="333"/>
      <c r="H962" s="436"/>
      <c r="I962" s="295"/>
      <c r="J962" s="306"/>
      <c r="K962" s="306"/>
      <c r="L962" s="457"/>
      <c r="M962" s="457"/>
      <c r="N962" s="457"/>
      <c r="O962" s="457"/>
      <c r="P962" s="457"/>
      <c r="Q962" s="326">
        <v>1</v>
      </c>
      <c r="R962" s="341">
        <v>61700</v>
      </c>
      <c r="S962" s="341">
        <v>38300</v>
      </c>
      <c r="T962" s="305" t="s">
        <v>948</v>
      </c>
      <c r="U962" s="326"/>
      <c r="V962" s="326">
        <v>1</v>
      </c>
      <c r="W962" s="54">
        <v>619188</v>
      </c>
      <c r="X962" s="54">
        <v>1821154</v>
      </c>
      <c r="Y962" s="54" t="s">
        <v>651</v>
      </c>
      <c r="AA962" s="243" t="s">
        <v>36</v>
      </c>
      <c r="AD962" s="75">
        <v>102570.72</v>
      </c>
    </row>
    <row r="963" spans="1:30">
      <c r="A963" s="328"/>
      <c r="B963" s="357"/>
      <c r="C963" s="305"/>
      <c r="D963" s="306" t="s">
        <v>949</v>
      </c>
      <c r="E963" s="306" t="s">
        <v>950</v>
      </c>
      <c r="F963" s="306"/>
      <c r="G963" s="333">
        <v>2</v>
      </c>
      <c r="H963" s="84">
        <v>61700</v>
      </c>
      <c r="I963" s="295"/>
      <c r="J963" s="306"/>
      <c r="K963" s="306"/>
      <c r="L963" s="457"/>
      <c r="M963" s="457"/>
      <c r="N963" s="457"/>
      <c r="O963" s="457"/>
      <c r="P963" s="457"/>
      <c r="Q963" s="326">
        <v>1</v>
      </c>
      <c r="R963" s="341">
        <v>61700</v>
      </c>
      <c r="S963" s="341">
        <v>38300</v>
      </c>
      <c r="T963" s="305" t="s">
        <v>951</v>
      </c>
      <c r="U963" s="326"/>
      <c r="V963" s="326">
        <v>1</v>
      </c>
      <c r="W963" s="54">
        <v>660082</v>
      </c>
      <c r="X963" s="54">
        <v>1806963</v>
      </c>
      <c r="Y963" s="54" t="s">
        <v>651</v>
      </c>
      <c r="AA963" s="243" t="s">
        <v>36</v>
      </c>
      <c r="AD963" s="75">
        <v>106731.33</v>
      </c>
    </row>
    <row r="964" spans="1:30">
      <c r="A964" s="328"/>
      <c r="B964" s="357"/>
      <c r="C964" s="305"/>
      <c r="D964" s="306"/>
      <c r="E964" s="306"/>
      <c r="F964" s="306"/>
      <c r="G964" s="333"/>
      <c r="H964" s="84"/>
      <c r="I964" s="295"/>
      <c r="J964" s="306"/>
      <c r="K964" s="306"/>
      <c r="L964" s="457"/>
      <c r="M964" s="457"/>
      <c r="N964" s="457"/>
      <c r="O964" s="457"/>
      <c r="P964" s="457"/>
      <c r="Q964" s="326">
        <v>1</v>
      </c>
      <c r="R964" s="341">
        <v>61700</v>
      </c>
      <c r="S964" s="341">
        <v>38300</v>
      </c>
      <c r="T964" s="305" t="s">
        <v>952</v>
      </c>
      <c r="U964" s="326"/>
      <c r="V964" s="326">
        <v>1</v>
      </c>
      <c r="W964" s="54">
        <v>660382</v>
      </c>
      <c r="X964" s="54">
        <v>1806537</v>
      </c>
      <c r="Y964" s="54" t="s">
        <v>651</v>
      </c>
      <c r="AA964" s="243" t="s">
        <v>36</v>
      </c>
      <c r="AD964" s="75"/>
    </row>
    <row r="965" spans="1:30">
      <c r="A965" s="328"/>
      <c r="B965" s="328"/>
      <c r="C965" s="305"/>
      <c r="D965" s="306"/>
      <c r="E965" s="306" t="s">
        <v>953</v>
      </c>
      <c r="F965" s="306"/>
      <c r="G965" s="333">
        <v>2</v>
      </c>
      <c r="H965" s="84">
        <v>61700</v>
      </c>
      <c r="I965" s="295"/>
      <c r="J965" s="306"/>
      <c r="K965" s="306"/>
      <c r="L965" s="457"/>
      <c r="M965" s="457"/>
      <c r="N965" s="457"/>
      <c r="O965" s="457"/>
      <c r="P965" s="457"/>
      <c r="Q965" s="326">
        <v>1</v>
      </c>
      <c r="R965" s="341">
        <v>61700</v>
      </c>
      <c r="S965" s="341">
        <v>38300</v>
      </c>
      <c r="T965" s="305" t="s">
        <v>954</v>
      </c>
      <c r="U965" s="326"/>
      <c r="V965" s="326">
        <v>1</v>
      </c>
      <c r="W965" s="54">
        <v>665726</v>
      </c>
      <c r="X965" s="54">
        <v>1806418</v>
      </c>
      <c r="Y965" s="54" t="s">
        <v>651</v>
      </c>
      <c r="AA965" s="243" t="s">
        <v>36</v>
      </c>
      <c r="AD965" s="75">
        <v>102191.65</v>
      </c>
    </row>
    <row r="966" spans="1:30">
      <c r="A966" s="328"/>
      <c r="B966" s="328"/>
      <c r="C966" s="305"/>
      <c r="D966" s="306"/>
      <c r="E966" s="306"/>
      <c r="F966" s="306"/>
      <c r="G966" s="333"/>
      <c r="H966" s="84"/>
      <c r="I966" s="295"/>
      <c r="J966" s="306"/>
      <c r="K966" s="306"/>
      <c r="L966" s="457"/>
      <c r="M966" s="457"/>
      <c r="N966" s="457"/>
      <c r="O966" s="457"/>
      <c r="P966" s="457"/>
      <c r="Q966" s="326">
        <v>1</v>
      </c>
      <c r="R966" s="341">
        <v>61700</v>
      </c>
      <c r="S966" s="341">
        <v>38300</v>
      </c>
      <c r="T966" s="305" t="s">
        <v>955</v>
      </c>
      <c r="U966" s="326"/>
      <c r="V966" s="326">
        <v>1</v>
      </c>
      <c r="W966" s="54">
        <v>664933</v>
      </c>
      <c r="X966" s="54">
        <v>1804693</v>
      </c>
      <c r="Y966" s="54" t="s">
        <v>651</v>
      </c>
      <c r="AA966" s="243" t="s">
        <v>36</v>
      </c>
      <c r="AD966" s="75"/>
    </row>
    <row r="967" spans="1:30" ht="42">
      <c r="A967" s="328"/>
      <c r="B967" s="328"/>
      <c r="C967" s="305"/>
      <c r="D967" s="306" t="s">
        <v>956</v>
      </c>
      <c r="E967" s="306" t="s">
        <v>957</v>
      </c>
      <c r="F967" s="306"/>
      <c r="G967" s="333">
        <v>2</v>
      </c>
      <c r="H967" s="84">
        <v>61700</v>
      </c>
      <c r="I967" s="295"/>
      <c r="J967" s="306"/>
      <c r="K967" s="306"/>
      <c r="L967" s="457"/>
      <c r="M967" s="457"/>
      <c r="N967" s="457"/>
      <c r="O967" s="457"/>
      <c r="P967" s="457"/>
      <c r="Q967" s="326">
        <v>1</v>
      </c>
      <c r="R967" s="341">
        <v>61700</v>
      </c>
      <c r="S967" s="341">
        <v>38300</v>
      </c>
      <c r="T967" s="305" t="s">
        <v>958</v>
      </c>
      <c r="U967" s="326"/>
      <c r="V967" s="326">
        <v>1</v>
      </c>
      <c r="W967" s="54">
        <v>668134</v>
      </c>
      <c r="X967" s="54">
        <v>1830468</v>
      </c>
      <c r="Y967" s="54" t="s">
        <v>651</v>
      </c>
      <c r="AA967" s="243" t="s">
        <v>36</v>
      </c>
      <c r="AD967" s="75">
        <v>108598.42</v>
      </c>
    </row>
    <row r="968" spans="1:30" ht="42">
      <c r="A968" s="328"/>
      <c r="B968" s="328"/>
      <c r="C968" s="305"/>
      <c r="D968" s="306"/>
      <c r="E968" s="306"/>
      <c r="F968" s="306"/>
      <c r="G968" s="333"/>
      <c r="H968" s="84"/>
      <c r="I968" s="295"/>
      <c r="J968" s="306"/>
      <c r="K968" s="306"/>
      <c r="L968" s="457"/>
      <c r="M968" s="457"/>
      <c r="N968" s="457"/>
      <c r="O968" s="457"/>
      <c r="P968" s="457"/>
      <c r="Q968" s="326">
        <v>1</v>
      </c>
      <c r="R968" s="341">
        <v>61700</v>
      </c>
      <c r="S968" s="341">
        <v>38300</v>
      </c>
      <c r="T968" s="305" t="s">
        <v>958</v>
      </c>
      <c r="U968" s="326"/>
      <c r="V968" s="326">
        <v>1</v>
      </c>
      <c r="W968" s="54">
        <v>667555</v>
      </c>
      <c r="X968" s="54">
        <v>1829356</v>
      </c>
      <c r="Y968" s="54" t="s">
        <v>651</v>
      </c>
      <c r="AA968" s="243" t="s">
        <v>36</v>
      </c>
      <c r="AD968" s="75"/>
    </row>
    <row r="969" spans="1:30">
      <c r="A969" s="328"/>
      <c r="B969" s="328"/>
      <c r="C969" s="305"/>
      <c r="D969" s="306" t="s">
        <v>959</v>
      </c>
      <c r="E969" s="306" t="s">
        <v>960</v>
      </c>
      <c r="F969" s="306"/>
      <c r="G969" s="333">
        <v>1</v>
      </c>
      <c r="H969" s="436">
        <f>SUM(H970:H971)</f>
        <v>123400</v>
      </c>
      <c r="I969" s="76"/>
      <c r="J969" s="306"/>
      <c r="K969" s="306"/>
      <c r="L969" s="457"/>
      <c r="M969" s="457"/>
      <c r="N969" s="457"/>
      <c r="O969" s="457"/>
      <c r="P969" s="457"/>
      <c r="Q969" s="326">
        <v>1</v>
      </c>
      <c r="R969" s="341">
        <v>61700</v>
      </c>
      <c r="S969" s="341">
        <v>38300</v>
      </c>
      <c r="T969" s="305" t="s">
        <v>961</v>
      </c>
      <c r="U969" s="326"/>
      <c r="V969" s="326">
        <v>1</v>
      </c>
      <c r="W969" s="86">
        <v>686803</v>
      </c>
      <c r="X969" s="54">
        <v>1764005</v>
      </c>
      <c r="Y969" s="54" t="s">
        <v>651</v>
      </c>
      <c r="AA969" s="243" t="s">
        <v>36</v>
      </c>
      <c r="AD969" s="75">
        <v>105921.81</v>
      </c>
    </row>
    <row r="970" spans="1:30">
      <c r="A970" s="328"/>
      <c r="B970" s="328"/>
      <c r="C970" s="327"/>
      <c r="D970" s="306"/>
      <c r="E970" s="306" t="s">
        <v>962</v>
      </c>
      <c r="F970" s="306"/>
      <c r="G970" s="333">
        <v>1</v>
      </c>
      <c r="H970" s="84">
        <v>61700</v>
      </c>
      <c r="I970" s="379"/>
      <c r="J970" s="306"/>
      <c r="K970" s="306"/>
      <c r="L970" s="457"/>
      <c r="M970" s="457"/>
      <c r="N970" s="457"/>
      <c r="O970" s="457"/>
      <c r="P970" s="457"/>
      <c r="Q970" s="326">
        <v>1</v>
      </c>
      <c r="R970" s="341">
        <v>61700</v>
      </c>
      <c r="S970" s="341">
        <v>38300</v>
      </c>
      <c r="T970" s="305" t="s">
        <v>963</v>
      </c>
      <c r="U970" s="326"/>
      <c r="V970" s="326">
        <v>1</v>
      </c>
      <c r="W970" s="86">
        <v>679549</v>
      </c>
      <c r="X970" s="54">
        <v>1771287</v>
      </c>
      <c r="Y970" s="54" t="s">
        <v>651</v>
      </c>
      <c r="AA970" s="243" t="s">
        <v>36</v>
      </c>
      <c r="AD970" s="75">
        <v>111549.5</v>
      </c>
    </row>
    <row r="971" spans="1:30">
      <c r="A971" s="328"/>
      <c r="B971" s="328"/>
      <c r="C971" s="327"/>
      <c r="D971" s="295"/>
      <c r="E971" s="295" t="s">
        <v>144</v>
      </c>
      <c r="F971" s="295"/>
      <c r="G971" s="333">
        <v>1</v>
      </c>
      <c r="H971" s="84">
        <v>61700</v>
      </c>
      <c r="I971" s="306"/>
      <c r="J971" s="295"/>
      <c r="K971" s="295"/>
      <c r="L971" s="458"/>
      <c r="M971" s="458"/>
      <c r="N971" s="458"/>
      <c r="O971" s="458"/>
      <c r="P971" s="458"/>
      <c r="Q971" s="326">
        <v>1</v>
      </c>
      <c r="R971" s="341">
        <v>61700</v>
      </c>
      <c r="S971" s="341">
        <v>38300</v>
      </c>
      <c r="T971" s="327" t="s">
        <v>964</v>
      </c>
      <c r="U971" s="326"/>
      <c r="V971" s="326">
        <v>1</v>
      </c>
      <c r="W971" s="54">
        <v>661568</v>
      </c>
      <c r="X971" s="54">
        <v>1766813</v>
      </c>
      <c r="Y971" s="54" t="s">
        <v>651</v>
      </c>
      <c r="AA971" s="243" t="s">
        <v>36</v>
      </c>
      <c r="AD971" s="75">
        <v>102191.65</v>
      </c>
    </row>
    <row r="972" spans="1:30">
      <c r="A972" s="328"/>
      <c r="B972" s="328"/>
      <c r="C972" s="327"/>
      <c r="D972" s="295"/>
      <c r="E972" s="295" t="s">
        <v>965</v>
      </c>
      <c r="F972" s="295"/>
      <c r="G972" s="333">
        <v>1</v>
      </c>
      <c r="H972" s="436">
        <f>SUM(H973)</f>
        <v>61700</v>
      </c>
      <c r="I972" s="379"/>
      <c r="J972" s="295"/>
      <c r="K972" s="295"/>
      <c r="L972" s="458"/>
      <c r="M972" s="458"/>
      <c r="N972" s="458"/>
      <c r="O972" s="458"/>
      <c r="P972" s="458"/>
      <c r="Q972" s="326">
        <v>1</v>
      </c>
      <c r="R972" s="341">
        <v>61700</v>
      </c>
      <c r="S972" s="341">
        <v>38300</v>
      </c>
      <c r="T972" s="327" t="s">
        <v>965</v>
      </c>
      <c r="U972" s="326"/>
      <c r="V972" s="326">
        <v>1</v>
      </c>
      <c r="W972" s="54">
        <v>670844</v>
      </c>
      <c r="X972" s="54">
        <v>1770016</v>
      </c>
      <c r="Y972" s="54" t="s">
        <v>651</v>
      </c>
      <c r="AA972" s="243" t="s">
        <v>36</v>
      </c>
      <c r="AD972" s="75">
        <v>102970.72</v>
      </c>
    </row>
    <row r="973" spans="1:30">
      <c r="A973" s="328"/>
      <c r="B973" s="328"/>
      <c r="C973" s="327"/>
      <c r="D973" s="295" t="s">
        <v>966</v>
      </c>
      <c r="E973" s="295" t="s">
        <v>967</v>
      </c>
      <c r="F973" s="295"/>
      <c r="G973" s="333">
        <v>1</v>
      </c>
      <c r="H973" s="84">
        <v>61700</v>
      </c>
      <c r="I973" s="214"/>
      <c r="J973" s="295"/>
      <c r="K973" s="295"/>
      <c r="L973" s="458"/>
      <c r="M973" s="458"/>
      <c r="N973" s="458"/>
      <c r="O973" s="458"/>
      <c r="P973" s="458"/>
      <c r="Q973" s="326">
        <v>1</v>
      </c>
      <c r="R973" s="341">
        <v>61700</v>
      </c>
      <c r="S973" s="341">
        <v>38300</v>
      </c>
      <c r="T973" s="327" t="s">
        <v>968</v>
      </c>
      <c r="U973" s="326"/>
      <c r="V973" s="326">
        <v>1</v>
      </c>
      <c r="W973" s="54">
        <v>653969</v>
      </c>
      <c r="X973" s="54">
        <v>1767782</v>
      </c>
      <c r="Y973" s="54" t="s">
        <v>651</v>
      </c>
      <c r="AA973" s="243" t="s">
        <v>36</v>
      </c>
      <c r="AD973" s="75">
        <v>107131.33</v>
      </c>
    </row>
    <row r="974" spans="1:30">
      <c r="A974" s="328"/>
      <c r="B974" s="328"/>
      <c r="C974" s="78"/>
      <c r="D974" s="295"/>
      <c r="E974" s="295" t="s">
        <v>969</v>
      </c>
      <c r="F974" s="295"/>
      <c r="G974" s="333">
        <v>2</v>
      </c>
      <c r="H974" s="460">
        <f>SUM(H976+H999+H1021)</f>
        <v>493600</v>
      </c>
      <c r="I974" s="214"/>
      <c r="J974" s="295"/>
      <c r="K974" s="295"/>
      <c r="L974" s="458"/>
      <c r="M974" s="458"/>
      <c r="N974" s="458"/>
      <c r="O974" s="458"/>
      <c r="P974" s="458"/>
      <c r="Q974" s="326">
        <v>1</v>
      </c>
      <c r="R974" s="341">
        <v>61700</v>
      </c>
      <c r="S974" s="341">
        <v>38300</v>
      </c>
      <c r="T974" s="327" t="s">
        <v>970</v>
      </c>
      <c r="U974" s="326"/>
      <c r="V974" s="326">
        <v>1</v>
      </c>
      <c r="W974" s="54">
        <v>657169</v>
      </c>
      <c r="X974" s="54">
        <v>1769621</v>
      </c>
      <c r="Y974" s="54" t="s">
        <v>651</v>
      </c>
      <c r="AA974" s="243" t="s">
        <v>36</v>
      </c>
      <c r="AD974" s="75">
        <v>107131.33</v>
      </c>
    </row>
    <row r="975" spans="1:30">
      <c r="A975" s="328"/>
      <c r="B975" s="328"/>
      <c r="C975" s="78"/>
      <c r="D975" s="295"/>
      <c r="E975" s="295"/>
      <c r="F975" s="295"/>
      <c r="G975" s="333"/>
      <c r="H975" s="460"/>
      <c r="I975" s="214"/>
      <c r="J975" s="295"/>
      <c r="K975" s="295"/>
      <c r="L975" s="295"/>
      <c r="M975" s="295"/>
      <c r="N975" s="295"/>
      <c r="O975" s="295"/>
      <c r="P975" s="295"/>
      <c r="Q975" s="326">
        <v>1</v>
      </c>
      <c r="R975" s="341">
        <v>61700</v>
      </c>
      <c r="S975" s="341">
        <v>38300</v>
      </c>
      <c r="T975" s="327" t="s">
        <v>970</v>
      </c>
      <c r="U975" s="326"/>
      <c r="V975" s="326">
        <v>1</v>
      </c>
      <c r="W975" s="54">
        <v>654772</v>
      </c>
      <c r="X975" s="54">
        <v>1768047</v>
      </c>
      <c r="Y975" s="54" t="s">
        <v>651</v>
      </c>
      <c r="AA975" s="243" t="s">
        <v>36</v>
      </c>
      <c r="AD975" s="75"/>
    </row>
    <row r="976" spans="1:30" s="123" customFormat="1" ht="21.75" thickBot="1">
      <c r="A976" s="511" t="s">
        <v>971</v>
      </c>
      <c r="B976" s="511"/>
      <c r="C976" s="549"/>
      <c r="D976" s="511"/>
      <c r="E976" s="511"/>
      <c r="F976" s="511"/>
      <c r="G976" s="616">
        <f>G977+G998+G1015+G1030+G1041</f>
        <v>66</v>
      </c>
      <c r="H976" s="623">
        <f>SUM(H977:H998)</f>
        <v>185100</v>
      </c>
      <c r="I976" s="74"/>
      <c r="J976" s="511"/>
      <c r="K976" s="511"/>
      <c r="L976" s="616">
        <f>L977+L998+L1015+L1030+L1041</f>
        <v>0</v>
      </c>
      <c r="M976" s="616">
        <f>M977+M998+M1015+M1030+M1041</f>
        <v>0</v>
      </c>
      <c r="N976" s="616">
        <f>N977+N998+N1015+N1030+N1041</f>
        <v>5</v>
      </c>
      <c r="O976" s="616">
        <f>O977+O998+O1015+O1030+O1041</f>
        <v>0</v>
      </c>
      <c r="P976" s="616">
        <f>P977+P998+P1015+P1030+P1041</f>
        <v>0</v>
      </c>
      <c r="Q976" s="510">
        <f>G976-L976+M976</f>
        <v>66</v>
      </c>
      <c r="R976" s="510">
        <f>R977+R998+R1015+R1030+R1041</f>
        <v>4072200</v>
      </c>
      <c r="S976" s="510">
        <f>S977+S998+S1015+S1030+S1041</f>
        <v>2527800</v>
      </c>
      <c r="T976" s="511"/>
      <c r="U976" s="616">
        <f>U977+U998+U1015+U1030+U1041</f>
        <v>0</v>
      </c>
      <c r="V976" s="616">
        <f>G976-L976+M976</f>
        <v>66</v>
      </c>
      <c r="W976" s="624"/>
      <c r="X976" s="624"/>
      <c r="Y976" s="624"/>
      <c r="Z976" s="624">
        <f>COUNTA(Z977+Z998+Z1015+Z1030+Z1041)</f>
        <v>1</v>
      </c>
      <c r="AA976" s="624">
        <f>COUNTA(AA977+AA998+AA1015+AA1030+AA1041)</f>
        <v>1</v>
      </c>
      <c r="AB976" s="616"/>
      <c r="AC976" s="616"/>
      <c r="AD976" s="616"/>
    </row>
    <row r="977" spans="1:30" s="497" customFormat="1" ht="21.75" thickBot="1">
      <c r="A977" s="519">
        <v>30</v>
      </c>
      <c r="B977" s="520" t="s">
        <v>972</v>
      </c>
      <c r="C977" s="608"/>
      <c r="D977" s="531"/>
      <c r="E977" s="531"/>
      <c r="F977" s="531"/>
      <c r="G977" s="545">
        <f>SUM(G978)</f>
        <v>20</v>
      </c>
      <c r="H977" s="523">
        <v>61700</v>
      </c>
      <c r="I977" s="531"/>
      <c r="J977" s="531"/>
      <c r="K977" s="531"/>
      <c r="L977" s="545">
        <f>SUM(L978:L997)</f>
        <v>0</v>
      </c>
      <c r="M977" s="545">
        <f t="shared" ref="M977:O977" si="5">SUM(M978:M997)</f>
        <v>0</v>
      </c>
      <c r="N977" s="545">
        <f t="shared" si="5"/>
        <v>0</v>
      </c>
      <c r="O977" s="545">
        <f t="shared" si="5"/>
        <v>0</v>
      </c>
      <c r="P977" s="545">
        <f>SUM(P978:P997)</f>
        <v>0</v>
      </c>
      <c r="Q977" s="524">
        <f>G977-L977+M977</f>
        <v>20</v>
      </c>
      <c r="R977" s="524">
        <f>SUM(R978:R997)</f>
        <v>1234000</v>
      </c>
      <c r="S977" s="524">
        <f>SUM(S978:S997)</f>
        <v>766000</v>
      </c>
      <c r="T977" s="531"/>
      <c r="U977" s="545">
        <f>SUM(U978:U978)</f>
        <v>0</v>
      </c>
      <c r="V977" s="545">
        <f>G977-L977+M977</f>
        <v>20</v>
      </c>
      <c r="W977" s="570"/>
      <c r="X977" s="570"/>
      <c r="Y977" s="570"/>
      <c r="Z977" s="570">
        <f>COUNTA(Z978:Z997)</f>
        <v>0</v>
      </c>
      <c r="AA977" s="570">
        <f>COUNTA(AA978:AA997)</f>
        <v>20</v>
      </c>
      <c r="AB977" s="545"/>
      <c r="AC977" s="545"/>
      <c r="AD977" s="545"/>
    </row>
    <row r="978" spans="1:30" s="73" customFormat="1">
      <c r="A978" s="662" t="s">
        <v>1174</v>
      </c>
      <c r="B978" s="662"/>
      <c r="C978" s="486"/>
      <c r="D978" s="625" t="s">
        <v>973</v>
      </c>
      <c r="E978" s="625" t="s">
        <v>974</v>
      </c>
      <c r="F978" s="317"/>
      <c r="G978" s="334">
        <v>20</v>
      </c>
      <c r="H978" s="89">
        <v>61700</v>
      </c>
      <c r="I978" s="100"/>
      <c r="J978" s="625"/>
      <c r="K978" s="625"/>
      <c r="L978" s="250"/>
      <c r="M978" s="250"/>
      <c r="N978" s="250"/>
      <c r="O978" s="250"/>
      <c r="P978" s="250"/>
      <c r="Q978" s="322">
        <v>1</v>
      </c>
      <c r="R978" s="323">
        <v>61700</v>
      </c>
      <c r="S978" s="323">
        <v>38300</v>
      </c>
      <c r="T978" s="311" t="s">
        <v>975</v>
      </c>
      <c r="U978" s="322"/>
      <c r="V978" s="322">
        <v>1</v>
      </c>
      <c r="W978" s="246">
        <v>554083</v>
      </c>
      <c r="X978" s="246">
        <v>1896900</v>
      </c>
      <c r="Y978" s="246" t="s">
        <v>651</v>
      </c>
      <c r="Z978" s="331"/>
      <c r="AA978" s="613" t="s">
        <v>36</v>
      </c>
      <c r="AB978" s="581" t="s">
        <v>1192</v>
      </c>
    </row>
    <row r="979" spans="1:30">
      <c r="A979" s="661" t="s">
        <v>1275</v>
      </c>
      <c r="B979" s="661"/>
      <c r="C979" s="376"/>
      <c r="D979" s="461"/>
      <c r="E979" s="461"/>
      <c r="F979" s="305"/>
      <c r="G979" s="326"/>
      <c r="J979" s="461"/>
      <c r="K979" s="461"/>
      <c r="L979" s="461"/>
      <c r="M979" s="461"/>
      <c r="N979" s="461"/>
      <c r="O979" s="461"/>
      <c r="P979" s="461"/>
      <c r="Q979" s="326">
        <v>1</v>
      </c>
      <c r="R979" s="341">
        <v>61700</v>
      </c>
      <c r="S979" s="341">
        <v>38300</v>
      </c>
      <c r="T979" s="305" t="s">
        <v>975</v>
      </c>
      <c r="U979" s="326"/>
      <c r="V979" s="326">
        <v>1</v>
      </c>
      <c r="W979" s="245">
        <v>553817</v>
      </c>
      <c r="X979" s="245">
        <v>1897026</v>
      </c>
      <c r="Y979" s="245" t="s">
        <v>651</v>
      </c>
      <c r="Z979" s="245"/>
      <c r="AA979" s="258" t="s">
        <v>36</v>
      </c>
      <c r="AB979" s="422" t="s">
        <v>1193</v>
      </c>
    </row>
    <row r="980" spans="1:30">
      <c r="A980" s="661" t="s">
        <v>1276</v>
      </c>
      <c r="B980" s="661"/>
      <c r="C980" s="376"/>
      <c r="D980" s="461"/>
      <c r="E980" s="461"/>
      <c r="F980" s="305"/>
      <c r="G980" s="326"/>
      <c r="J980" s="461"/>
      <c r="K980" s="461"/>
      <c r="L980" s="461"/>
      <c r="M980" s="461"/>
      <c r="N980" s="461"/>
      <c r="O980" s="461"/>
      <c r="P980" s="461"/>
      <c r="Q980" s="326">
        <v>1</v>
      </c>
      <c r="R980" s="341">
        <v>61700</v>
      </c>
      <c r="S980" s="341">
        <v>38300</v>
      </c>
      <c r="T980" s="305" t="s">
        <v>975</v>
      </c>
      <c r="U980" s="326"/>
      <c r="V980" s="326">
        <v>1</v>
      </c>
      <c r="W980" s="245">
        <v>553492</v>
      </c>
      <c r="X980" s="245">
        <v>1897084</v>
      </c>
      <c r="Y980" s="245" t="s">
        <v>651</v>
      </c>
      <c r="Z980" s="245"/>
      <c r="AA980" s="258" t="s">
        <v>36</v>
      </c>
    </row>
    <row r="981" spans="1:30">
      <c r="A981" s="661" t="s">
        <v>1274</v>
      </c>
      <c r="B981" s="661"/>
      <c r="C981" s="376"/>
      <c r="D981" s="461"/>
      <c r="E981" s="461"/>
      <c r="F981" s="305"/>
      <c r="G981" s="326"/>
      <c r="J981" s="461"/>
      <c r="K981" s="461"/>
      <c r="L981" s="461"/>
      <c r="M981" s="461"/>
      <c r="N981" s="461"/>
      <c r="O981" s="461"/>
      <c r="P981" s="461"/>
      <c r="Q981" s="326">
        <v>1</v>
      </c>
      <c r="R981" s="341">
        <v>61700</v>
      </c>
      <c r="S981" s="341">
        <v>38300</v>
      </c>
      <c r="T981" s="305" t="s">
        <v>975</v>
      </c>
      <c r="U981" s="326"/>
      <c r="V981" s="326">
        <v>1</v>
      </c>
      <c r="W981" s="245">
        <v>553280</v>
      </c>
      <c r="X981" s="245">
        <v>1897068</v>
      </c>
      <c r="Y981" s="245" t="s">
        <v>651</v>
      </c>
      <c r="Z981" s="245"/>
      <c r="AA981" s="258" t="s">
        <v>36</v>
      </c>
    </row>
    <row r="982" spans="1:30">
      <c r="A982" s="661" t="s">
        <v>1277</v>
      </c>
      <c r="B982" s="661"/>
      <c r="C982" s="376"/>
      <c r="D982" s="461"/>
      <c r="E982" s="461"/>
      <c r="F982" s="305"/>
      <c r="G982" s="326"/>
      <c r="J982" s="461"/>
      <c r="K982" s="461"/>
      <c r="L982" s="461"/>
      <c r="M982" s="461"/>
      <c r="N982" s="461"/>
      <c r="O982" s="461"/>
      <c r="P982" s="461"/>
      <c r="Q982" s="326">
        <v>1</v>
      </c>
      <c r="R982" s="341">
        <v>61700</v>
      </c>
      <c r="S982" s="341">
        <v>38300</v>
      </c>
      <c r="T982" s="305" t="s">
        <v>975</v>
      </c>
      <c r="U982" s="326"/>
      <c r="V982" s="326">
        <v>1</v>
      </c>
      <c r="W982" s="245">
        <v>552224</v>
      </c>
      <c r="X982" s="245">
        <v>1897630</v>
      </c>
      <c r="Y982" s="245" t="s">
        <v>651</v>
      </c>
      <c r="Z982" s="245"/>
      <c r="AA982" s="258" t="s">
        <v>36</v>
      </c>
    </row>
    <row r="983" spans="1:30">
      <c r="C983" s="376"/>
      <c r="D983" s="461"/>
      <c r="E983" s="461"/>
      <c r="F983" s="305"/>
      <c r="G983" s="326"/>
      <c r="J983" s="461"/>
      <c r="K983" s="461"/>
      <c r="L983" s="461"/>
      <c r="M983" s="461"/>
      <c r="N983" s="461"/>
      <c r="O983" s="461"/>
      <c r="P983" s="461"/>
      <c r="Q983" s="326">
        <v>1</v>
      </c>
      <c r="R983" s="341">
        <v>61700</v>
      </c>
      <c r="S983" s="341">
        <v>38300</v>
      </c>
      <c r="T983" s="305" t="s">
        <v>975</v>
      </c>
      <c r="U983" s="326"/>
      <c r="V983" s="326">
        <v>1</v>
      </c>
      <c r="W983" s="245">
        <v>552129</v>
      </c>
      <c r="X983" s="245">
        <v>1897482</v>
      </c>
      <c r="Y983" s="245" t="s">
        <v>651</v>
      </c>
      <c r="Z983" s="245"/>
      <c r="AA983" s="258" t="s">
        <v>36</v>
      </c>
    </row>
    <row r="984" spans="1:30">
      <c r="C984" s="376"/>
      <c r="D984" s="461"/>
      <c r="E984" s="461"/>
      <c r="F984" s="305"/>
      <c r="G984" s="326"/>
      <c r="J984" s="461"/>
      <c r="K984" s="461"/>
      <c r="L984" s="461"/>
      <c r="M984" s="461"/>
      <c r="N984" s="461"/>
      <c r="O984" s="461"/>
      <c r="P984" s="461"/>
      <c r="Q984" s="326">
        <v>1</v>
      </c>
      <c r="R984" s="341">
        <v>61700</v>
      </c>
      <c r="S984" s="341">
        <v>38300</v>
      </c>
      <c r="T984" s="305" t="s">
        <v>975</v>
      </c>
      <c r="U984" s="326"/>
      <c r="V984" s="326">
        <v>1</v>
      </c>
      <c r="W984" s="245">
        <v>554186</v>
      </c>
      <c r="X984" s="245">
        <v>18972336</v>
      </c>
      <c r="Y984" s="245" t="s">
        <v>651</v>
      </c>
      <c r="Z984" s="245"/>
      <c r="AA984" s="258" t="s">
        <v>36</v>
      </c>
    </row>
    <row r="985" spans="1:30">
      <c r="C985" s="376"/>
      <c r="D985" s="461"/>
      <c r="E985" s="461"/>
      <c r="F985" s="305"/>
      <c r="G985" s="326"/>
      <c r="J985" s="461"/>
      <c r="K985" s="461"/>
      <c r="L985" s="461"/>
      <c r="M985" s="461"/>
      <c r="N985" s="461"/>
      <c r="O985" s="461"/>
      <c r="P985" s="461"/>
      <c r="Q985" s="326">
        <v>1</v>
      </c>
      <c r="R985" s="341">
        <v>61700</v>
      </c>
      <c r="S985" s="341">
        <v>38300</v>
      </c>
      <c r="T985" s="305" t="s">
        <v>975</v>
      </c>
      <c r="U985" s="326"/>
      <c r="V985" s="326">
        <v>1</v>
      </c>
      <c r="W985" s="245">
        <v>553907</v>
      </c>
      <c r="X985" s="245">
        <v>1897163</v>
      </c>
      <c r="Y985" s="245" t="s">
        <v>651</v>
      </c>
      <c r="Z985" s="245"/>
      <c r="AA985" s="258" t="s">
        <v>36</v>
      </c>
    </row>
    <row r="986" spans="1:30">
      <c r="C986" s="376"/>
      <c r="D986" s="461"/>
      <c r="E986" s="461"/>
      <c r="F986" s="305"/>
      <c r="G986" s="326"/>
      <c r="J986" s="461"/>
      <c r="K986" s="461"/>
      <c r="L986" s="461"/>
      <c r="M986" s="461"/>
      <c r="N986" s="461"/>
      <c r="O986" s="461"/>
      <c r="P986" s="461"/>
      <c r="Q986" s="326">
        <v>1</v>
      </c>
      <c r="R986" s="341">
        <v>61700</v>
      </c>
      <c r="S986" s="341">
        <v>38300</v>
      </c>
      <c r="T986" s="305" t="s">
        <v>975</v>
      </c>
      <c r="U986" s="326"/>
      <c r="V986" s="326">
        <v>1</v>
      </c>
      <c r="W986" s="245">
        <v>553836</v>
      </c>
      <c r="X986" s="245">
        <v>1897328</v>
      </c>
      <c r="Y986" s="245" t="s">
        <v>651</v>
      </c>
      <c r="Z986" s="245"/>
      <c r="AA986" s="258" t="s">
        <v>36</v>
      </c>
    </row>
    <row r="987" spans="1:30">
      <c r="C987" s="376"/>
      <c r="D987" s="461"/>
      <c r="E987" s="461"/>
      <c r="F987" s="305"/>
      <c r="G987" s="326"/>
      <c r="J987" s="461"/>
      <c r="K987" s="461"/>
      <c r="L987" s="461"/>
      <c r="M987" s="461"/>
      <c r="N987" s="461"/>
      <c r="O987" s="461"/>
      <c r="P987" s="461"/>
      <c r="Q987" s="326">
        <v>1</v>
      </c>
      <c r="R987" s="341">
        <v>61700</v>
      </c>
      <c r="S987" s="341">
        <v>38300</v>
      </c>
      <c r="T987" s="305" t="s">
        <v>975</v>
      </c>
      <c r="U987" s="326"/>
      <c r="V987" s="326">
        <v>1</v>
      </c>
      <c r="W987" s="245">
        <v>553693</v>
      </c>
      <c r="X987" s="245">
        <v>1897335</v>
      </c>
      <c r="Y987" s="245" t="s">
        <v>651</v>
      </c>
      <c r="Z987" s="245"/>
      <c r="AA987" s="258" t="s">
        <v>36</v>
      </c>
    </row>
    <row r="988" spans="1:30">
      <c r="C988" s="376"/>
      <c r="D988" s="461"/>
      <c r="E988" s="461"/>
      <c r="F988" s="305"/>
      <c r="G988" s="326"/>
      <c r="J988" s="461"/>
      <c r="K988" s="461"/>
      <c r="L988" s="461"/>
      <c r="M988" s="461"/>
      <c r="N988" s="461"/>
      <c r="O988" s="461"/>
      <c r="P988" s="461"/>
      <c r="Q988" s="326">
        <v>1</v>
      </c>
      <c r="R988" s="341">
        <v>61700</v>
      </c>
      <c r="S988" s="341">
        <v>38300</v>
      </c>
      <c r="T988" s="305" t="s">
        <v>975</v>
      </c>
      <c r="U988" s="326"/>
      <c r="V988" s="326">
        <v>1</v>
      </c>
      <c r="W988" s="245">
        <v>553693</v>
      </c>
      <c r="X988" s="245">
        <v>1897335</v>
      </c>
      <c r="Y988" s="245" t="s">
        <v>651</v>
      </c>
      <c r="Z988" s="245"/>
      <c r="AA988" s="258" t="s">
        <v>36</v>
      </c>
    </row>
    <row r="989" spans="1:30">
      <c r="C989" s="376"/>
      <c r="D989" s="461"/>
      <c r="E989" s="461"/>
      <c r="F989" s="305"/>
      <c r="G989" s="326"/>
      <c r="J989" s="461"/>
      <c r="K989" s="461"/>
      <c r="L989" s="461"/>
      <c r="M989" s="461"/>
      <c r="N989" s="461"/>
      <c r="O989" s="461"/>
      <c r="P989" s="461"/>
      <c r="Q989" s="326">
        <v>1</v>
      </c>
      <c r="R989" s="341">
        <v>61700</v>
      </c>
      <c r="S989" s="341">
        <v>38300</v>
      </c>
      <c r="T989" s="305" t="s">
        <v>975</v>
      </c>
      <c r="U989" s="326"/>
      <c r="V989" s="326">
        <v>1</v>
      </c>
      <c r="W989" s="245">
        <v>551885</v>
      </c>
      <c r="X989" s="245">
        <v>1898840</v>
      </c>
      <c r="Y989" s="245" t="s">
        <v>651</v>
      </c>
      <c r="Z989" s="245"/>
      <c r="AA989" s="258" t="s">
        <v>36</v>
      </c>
    </row>
    <row r="990" spans="1:30">
      <c r="C990" s="376"/>
      <c r="D990" s="461"/>
      <c r="E990" s="461"/>
      <c r="F990" s="305"/>
      <c r="G990" s="326"/>
      <c r="J990" s="461"/>
      <c r="K990" s="461"/>
      <c r="L990" s="461"/>
      <c r="M990" s="461"/>
      <c r="N990" s="461"/>
      <c r="O990" s="461"/>
      <c r="P990" s="461"/>
      <c r="Q990" s="326">
        <v>1</v>
      </c>
      <c r="R990" s="341">
        <v>61700</v>
      </c>
      <c r="S990" s="341">
        <v>38300</v>
      </c>
      <c r="T990" s="305" t="s">
        <v>975</v>
      </c>
      <c r="U990" s="326"/>
      <c r="V990" s="326">
        <v>1</v>
      </c>
      <c r="W990" s="245">
        <v>551646</v>
      </c>
      <c r="X990" s="245">
        <v>1898923</v>
      </c>
      <c r="Y990" s="245" t="s">
        <v>651</v>
      </c>
      <c r="Z990" s="245"/>
      <c r="AA990" s="258" t="s">
        <v>36</v>
      </c>
    </row>
    <row r="991" spans="1:30">
      <c r="C991" s="376"/>
      <c r="D991" s="461"/>
      <c r="E991" s="461"/>
      <c r="F991" s="305"/>
      <c r="G991" s="326"/>
      <c r="J991" s="461"/>
      <c r="K991" s="461"/>
      <c r="L991" s="461"/>
      <c r="M991" s="461"/>
      <c r="N991" s="461"/>
      <c r="O991" s="461"/>
      <c r="P991" s="461"/>
      <c r="Q991" s="326">
        <v>1</v>
      </c>
      <c r="R991" s="341">
        <v>61700</v>
      </c>
      <c r="S991" s="341">
        <v>38300</v>
      </c>
      <c r="T991" s="305" t="s">
        <v>975</v>
      </c>
      <c r="U991" s="326"/>
      <c r="V991" s="326">
        <v>1</v>
      </c>
      <c r="W991" s="245">
        <v>551418</v>
      </c>
      <c r="X991" s="245">
        <v>1898998</v>
      </c>
      <c r="Y991" s="245" t="s">
        <v>651</v>
      </c>
      <c r="Z991" s="245"/>
      <c r="AA991" s="258" t="s">
        <v>36</v>
      </c>
    </row>
    <row r="992" spans="1:30">
      <c r="C992" s="376"/>
      <c r="D992" s="461"/>
      <c r="E992" s="461"/>
      <c r="F992" s="305"/>
      <c r="G992" s="326"/>
      <c r="J992" s="461"/>
      <c r="K992" s="461"/>
      <c r="L992" s="461"/>
      <c r="M992" s="461"/>
      <c r="N992" s="461"/>
      <c r="O992" s="461"/>
      <c r="P992" s="461"/>
      <c r="Q992" s="326">
        <v>1</v>
      </c>
      <c r="R992" s="341">
        <v>61700</v>
      </c>
      <c r="S992" s="341">
        <v>38300</v>
      </c>
      <c r="T992" s="305" t="s">
        <v>975</v>
      </c>
      <c r="U992" s="326"/>
      <c r="V992" s="326">
        <v>1</v>
      </c>
      <c r="W992" s="245">
        <v>552285</v>
      </c>
      <c r="X992" s="245">
        <v>1898756</v>
      </c>
      <c r="Y992" s="245" t="s">
        <v>651</v>
      </c>
      <c r="Z992" s="245"/>
      <c r="AA992" s="258" t="s">
        <v>36</v>
      </c>
    </row>
    <row r="993" spans="1:30">
      <c r="C993" s="376"/>
      <c r="D993" s="461"/>
      <c r="E993" s="461"/>
      <c r="F993" s="305"/>
      <c r="G993" s="326"/>
      <c r="J993" s="461"/>
      <c r="K993" s="461"/>
      <c r="L993" s="461"/>
      <c r="M993" s="461"/>
      <c r="N993" s="461"/>
      <c r="O993" s="461"/>
      <c r="P993" s="461"/>
      <c r="Q993" s="326">
        <v>1</v>
      </c>
      <c r="R993" s="341">
        <v>61700</v>
      </c>
      <c r="S993" s="341">
        <v>38300</v>
      </c>
      <c r="T993" s="305" t="s">
        <v>975</v>
      </c>
      <c r="U993" s="326"/>
      <c r="V993" s="326">
        <v>1</v>
      </c>
      <c r="W993" s="245">
        <v>553693</v>
      </c>
      <c r="X993" s="245">
        <v>1897335</v>
      </c>
      <c r="Y993" s="245" t="s">
        <v>651</v>
      </c>
      <c r="Z993" s="245"/>
      <c r="AA993" s="258" t="s">
        <v>36</v>
      </c>
    </row>
    <row r="994" spans="1:30">
      <c r="C994" s="376"/>
      <c r="D994" s="461"/>
      <c r="E994" s="461"/>
      <c r="F994" s="305"/>
      <c r="G994" s="326"/>
      <c r="J994" s="461"/>
      <c r="K994" s="461"/>
      <c r="L994" s="461"/>
      <c r="M994" s="461"/>
      <c r="N994" s="461"/>
      <c r="O994" s="461"/>
      <c r="P994" s="461"/>
      <c r="Q994" s="326">
        <v>1</v>
      </c>
      <c r="R994" s="341">
        <v>61700</v>
      </c>
      <c r="S994" s="341">
        <v>38300</v>
      </c>
      <c r="T994" s="305" t="s">
        <v>975</v>
      </c>
      <c r="U994" s="326"/>
      <c r="V994" s="326">
        <v>1</v>
      </c>
      <c r="W994" s="245">
        <v>552536</v>
      </c>
      <c r="X994" s="245">
        <v>1898471</v>
      </c>
      <c r="Y994" s="245" t="s">
        <v>651</v>
      </c>
      <c r="Z994" s="245"/>
      <c r="AA994" s="258" t="s">
        <v>36</v>
      </c>
    </row>
    <row r="995" spans="1:30">
      <c r="C995" s="376"/>
      <c r="D995" s="461"/>
      <c r="E995" s="461"/>
      <c r="F995" s="305"/>
      <c r="G995" s="326"/>
      <c r="J995" s="461"/>
      <c r="K995" s="461"/>
      <c r="L995" s="461"/>
      <c r="M995" s="461"/>
      <c r="N995" s="461"/>
      <c r="O995" s="461"/>
      <c r="P995" s="461"/>
      <c r="Q995" s="326">
        <v>1</v>
      </c>
      <c r="R995" s="341">
        <v>61700</v>
      </c>
      <c r="S995" s="341">
        <v>38300</v>
      </c>
      <c r="T995" s="305" t="s">
        <v>975</v>
      </c>
      <c r="U995" s="326"/>
      <c r="V995" s="326">
        <v>1</v>
      </c>
      <c r="W995" s="245">
        <v>552861</v>
      </c>
      <c r="X995" s="245">
        <v>1897942</v>
      </c>
      <c r="Y995" s="245" t="s">
        <v>651</v>
      </c>
      <c r="Z995" s="245"/>
      <c r="AA995" s="258" t="s">
        <v>36</v>
      </c>
    </row>
    <row r="996" spans="1:30">
      <c r="C996" s="376"/>
      <c r="D996" s="461"/>
      <c r="E996" s="461"/>
      <c r="F996" s="305"/>
      <c r="G996" s="326"/>
      <c r="J996" s="461"/>
      <c r="K996" s="461"/>
      <c r="L996" s="461"/>
      <c r="M996" s="461"/>
      <c r="N996" s="461"/>
      <c r="O996" s="461"/>
      <c r="P996" s="461"/>
      <c r="Q996" s="326">
        <v>1</v>
      </c>
      <c r="R996" s="341">
        <v>61700</v>
      </c>
      <c r="S996" s="341">
        <v>38300</v>
      </c>
      <c r="T996" s="305" t="s">
        <v>975</v>
      </c>
      <c r="U996" s="326"/>
      <c r="V996" s="326">
        <v>1</v>
      </c>
      <c r="W996" s="245">
        <v>552735</v>
      </c>
      <c r="X996" s="245">
        <v>1898062</v>
      </c>
      <c r="Y996" s="245" t="s">
        <v>651</v>
      </c>
      <c r="Z996" s="245"/>
      <c r="AA996" s="258" t="s">
        <v>36</v>
      </c>
    </row>
    <row r="997" spans="1:30" s="123" customFormat="1" ht="21.75" thickBot="1">
      <c r="A997" s="102"/>
      <c r="B997" s="102"/>
      <c r="C997" s="549"/>
      <c r="D997" s="626"/>
      <c r="E997" s="626"/>
      <c r="F997" s="314"/>
      <c r="G997" s="325"/>
      <c r="H997" s="69"/>
      <c r="J997" s="626"/>
      <c r="K997" s="626"/>
      <c r="L997" s="626"/>
      <c r="M997" s="626"/>
      <c r="N997" s="626"/>
      <c r="O997" s="626"/>
      <c r="P997" s="626"/>
      <c r="Q997" s="325">
        <v>1</v>
      </c>
      <c r="R997" s="340">
        <v>61700</v>
      </c>
      <c r="S997" s="340">
        <v>38300</v>
      </c>
      <c r="T997" s="314" t="s">
        <v>975</v>
      </c>
      <c r="U997" s="325"/>
      <c r="V997" s="325">
        <v>1</v>
      </c>
      <c r="W997" s="247">
        <v>553010</v>
      </c>
      <c r="X997" s="247">
        <v>1897784</v>
      </c>
      <c r="Y997" s="247" t="s">
        <v>651</v>
      </c>
      <c r="Z997" s="247"/>
      <c r="AA997" s="627" t="s">
        <v>36</v>
      </c>
    </row>
    <row r="998" spans="1:30" s="497" customFormat="1" ht="21.75" thickBot="1">
      <c r="A998" s="519">
        <v>31</v>
      </c>
      <c r="B998" s="520" t="s">
        <v>976</v>
      </c>
      <c r="C998" s="628"/>
      <c r="D998" s="531"/>
      <c r="E998" s="531"/>
      <c r="F998" s="531"/>
      <c r="G998" s="545">
        <f>SUM(G999:G1010)</f>
        <v>16</v>
      </c>
      <c r="H998" s="523">
        <v>61700</v>
      </c>
      <c r="J998" s="531"/>
      <c r="K998" s="531"/>
      <c r="L998" s="545">
        <f>SUM(L999:L1014)</f>
        <v>0</v>
      </c>
      <c r="M998" s="545">
        <f>SUM(M999:M1014)</f>
        <v>0</v>
      </c>
      <c r="N998" s="545">
        <f>SUM(N999:N1014)</f>
        <v>0</v>
      </c>
      <c r="O998" s="545">
        <f>SUM(O999:O1014)</f>
        <v>0</v>
      </c>
      <c r="P998" s="545">
        <f>SUM(P999:P1014)</f>
        <v>0</v>
      </c>
      <c r="Q998" s="524">
        <f>G998-L998+M998</f>
        <v>16</v>
      </c>
      <c r="R998" s="524">
        <f>SUM(R999:R1014)</f>
        <v>987200</v>
      </c>
      <c r="S998" s="524">
        <f>SUM(S999:S1014)</f>
        <v>612800</v>
      </c>
      <c r="T998" s="531"/>
      <c r="U998" s="545">
        <f>SUM(U999:U1010)</f>
        <v>0</v>
      </c>
      <c r="V998" s="545">
        <f>G998-L998+M998</f>
        <v>16</v>
      </c>
      <c r="W998" s="570"/>
      <c r="X998" s="570"/>
      <c r="Y998" s="570"/>
      <c r="Z998" s="570">
        <f>COUNTA(Z999:Z1014)</f>
        <v>2</v>
      </c>
      <c r="AA998" s="570">
        <f>COUNTA(AA999:AA1014)</f>
        <v>14</v>
      </c>
      <c r="AB998" s="545"/>
      <c r="AC998" s="545"/>
      <c r="AD998" s="545"/>
    </row>
    <row r="999" spans="1:30" s="73" customFormat="1">
      <c r="A999" s="662" t="s">
        <v>1174</v>
      </c>
      <c r="B999" s="662"/>
      <c r="C999" s="82"/>
      <c r="D999" s="211" t="s">
        <v>977</v>
      </c>
      <c r="E999" s="211" t="s">
        <v>978</v>
      </c>
      <c r="F999" s="211"/>
      <c r="G999" s="89">
        <v>6</v>
      </c>
      <c r="H999" s="338">
        <f>SUM(H1005:H1015)</f>
        <v>185100</v>
      </c>
      <c r="I999" s="100"/>
      <c r="J999" s="211"/>
      <c r="K999" s="211"/>
      <c r="L999" s="250"/>
      <c r="M999" s="250"/>
      <c r="N999" s="250"/>
      <c r="O999" s="250"/>
      <c r="P999" s="250"/>
      <c r="Q999" s="83">
        <v>1</v>
      </c>
      <c r="R999" s="323">
        <v>61700</v>
      </c>
      <c r="S999" s="323">
        <v>38300</v>
      </c>
      <c r="T999" s="82" t="s">
        <v>979</v>
      </c>
      <c r="U999" s="83"/>
      <c r="V999" s="83">
        <v>1</v>
      </c>
      <c r="W999" s="55">
        <v>457755</v>
      </c>
      <c r="X999" s="55">
        <v>1879451</v>
      </c>
      <c r="Y999" s="87" t="s">
        <v>651</v>
      </c>
      <c r="Z999" s="87"/>
      <c r="AA999" s="88" t="s">
        <v>36</v>
      </c>
      <c r="AB999" s="581" t="s">
        <v>1195</v>
      </c>
    </row>
    <row r="1000" spans="1:30">
      <c r="A1000" s="661" t="s">
        <v>1278</v>
      </c>
      <c r="B1000" s="661"/>
      <c r="C1000" s="75"/>
      <c r="D1000" s="214"/>
      <c r="E1000" s="214"/>
      <c r="F1000" s="214"/>
      <c r="G1000" s="84"/>
      <c r="H1000" s="436"/>
      <c r="I1000" s="85"/>
      <c r="J1000" s="214"/>
      <c r="K1000" s="214"/>
      <c r="L1000" s="431"/>
      <c r="M1000" s="431"/>
      <c r="N1000" s="431"/>
      <c r="O1000" s="431"/>
      <c r="P1000" s="431"/>
      <c r="Q1000" s="51">
        <v>1</v>
      </c>
      <c r="R1000" s="341">
        <v>61700</v>
      </c>
      <c r="S1000" s="341">
        <v>38300</v>
      </c>
      <c r="T1000" s="75" t="s">
        <v>979</v>
      </c>
      <c r="V1000" s="51">
        <v>1</v>
      </c>
      <c r="W1000" s="54">
        <v>458197</v>
      </c>
      <c r="X1000" s="54">
        <v>1879133</v>
      </c>
      <c r="Y1000" s="86" t="s">
        <v>651</v>
      </c>
      <c r="Z1000" s="86"/>
      <c r="AA1000" s="120" t="s">
        <v>36</v>
      </c>
      <c r="AB1000" s="422" t="s">
        <v>1194</v>
      </c>
    </row>
    <row r="1001" spans="1:30">
      <c r="A1001" s="661" t="s">
        <v>1279</v>
      </c>
      <c r="B1001" s="661"/>
      <c r="C1001" s="75"/>
      <c r="D1001" s="214"/>
      <c r="E1001" s="214"/>
      <c r="F1001" s="214"/>
      <c r="G1001" s="84"/>
      <c r="H1001" s="436"/>
      <c r="I1001" s="85"/>
      <c r="J1001" s="214"/>
      <c r="K1001" s="214"/>
      <c r="L1001" s="431"/>
      <c r="M1001" s="431"/>
      <c r="N1001" s="431"/>
      <c r="O1001" s="431"/>
      <c r="P1001" s="431"/>
      <c r="Q1001" s="51">
        <v>1</v>
      </c>
      <c r="R1001" s="341">
        <v>61700</v>
      </c>
      <c r="S1001" s="341">
        <v>38300</v>
      </c>
      <c r="T1001" s="75" t="s">
        <v>979</v>
      </c>
      <c r="V1001" s="51">
        <v>1</v>
      </c>
      <c r="W1001" s="54">
        <v>458129</v>
      </c>
      <c r="X1001" s="54">
        <v>1879035</v>
      </c>
      <c r="Y1001" s="86" t="s">
        <v>651</v>
      </c>
      <c r="Z1001" s="86"/>
      <c r="AA1001" s="120" t="s">
        <v>36</v>
      </c>
    </row>
    <row r="1002" spans="1:30">
      <c r="A1002" s="661" t="s">
        <v>1274</v>
      </c>
      <c r="B1002" s="661"/>
      <c r="C1002" s="75"/>
      <c r="D1002" s="214"/>
      <c r="E1002" s="214"/>
      <c r="F1002" s="214"/>
      <c r="G1002" s="84"/>
      <c r="H1002" s="436"/>
      <c r="I1002" s="85"/>
      <c r="J1002" s="214"/>
      <c r="K1002" s="214"/>
      <c r="L1002" s="431"/>
      <c r="M1002" s="431"/>
      <c r="N1002" s="431"/>
      <c r="O1002" s="431"/>
      <c r="P1002" s="431"/>
      <c r="Q1002" s="51">
        <v>1</v>
      </c>
      <c r="R1002" s="341">
        <v>61700</v>
      </c>
      <c r="S1002" s="341">
        <v>38300</v>
      </c>
      <c r="T1002" s="75" t="s">
        <v>979</v>
      </c>
      <c r="V1002" s="51">
        <v>1</v>
      </c>
      <c r="W1002" s="54">
        <v>457970</v>
      </c>
      <c r="X1002" s="54">
        <v>1878761</v>
      </c>
      <c r="Y1002" s="86" t="s">
        <v>651</v>
      </c>
      <c r="Z1002" s="86"/>
      <c r="AA1002" s="120" t="s">
        <v>36</v>
      </c>
    </row>
    <row r="1003" spans="1:30">
      <c r="A1003" s="661" t="s">
        <v>1280</v>
      </c>
      <c r="B1003" s="661"/>
      <c r="C1003" s="75"/>
      <c r="D1003" s="214"/>
      <c r="E1003" s="214"/>
      <c r="F1003" s="214"/>
      <c r="G1003" s="84"/>
      <c r="H1003" s="436"/>
      <c r="I1003" s="85"/>
      <c r="J1003" s="214"/>
      <c r="K1003" s="214"/>
      <c r="L1003" s="431"/>
      <c r="M1003" s="431"/>
      <c r="N1003" s="431"/>
      <c r="O1003" s="431"/>
      <c r="P1003" s="431"/>
      <c r="Q1003" s="51">
        <v>1</v>
      </c>
      <c r="R1003" s="341">
        <v>61700</v>
      </c>
      <c r="S1003" s="341">
        <v>38300</v>
      </c>
      <c r="T1003" s="75" t="s">
        <v>979</v>
      </c>
      <c r="V1003" s="51">
        <v>1</v>
      </c>
      <c r="W1003" s="54">
        <v>458072</v>
      </c>
      <c r="X1003" s="54">
        <v>1878973</v>
      </c>
      <c r="Y1003" s="86" t="s">
        <v>651</v>
      </c>
      <c r="Z1003" s="120" t="s">
        <v>36</v>
      </c>
      <c r="AA1003" s="120"/>
    </row>
    <row r="1004" spans="1:30">
      <c r="C1004" s="75"/>
      <c r="D1004" s="214"/>
      <c r="E1004" s="214"/>
      <c r="F1004" s="214"/>
      <c r="G1004" s="84"/>
      <c r="H1004" s="436"/>
      <c r="I1004" s="85"/>
      <c r="J1004" s="214"/>
      <c r="K1004" s="214"/>
      <c r="L1004" s="431"/>
      <c r="M1004" s="431"/>
      <c r="N1004" s="431"/>
      <c r="O1004" s="431"/>
      <c r="P1004" s="431"/>
      <c r="Q1004" s="51">
        <v>1</v>
      </c>
      <c r="R1004" s="341">
        <v>61700</v>
      </c>
      <c r="S1004" s="341">
        <v>38300</v>
      </c>
      <c r="T1004" s="75" t="s">
        <v>979</v>
      </c>
      <c r="V1004" s="51">
        <v>1</v>
      </c>
      <c r="W1004" s="54">
        <v>457926</v>
      </c>
      <c r="X1004" s="54">
        <v>1878741</v>
      </c>
      <c r="Y1004" s="86" t="s">
        <v>651</v>
      </c>
      <c r="Z1004" s="120" t="s">
        <v>36</v>
      </c>
      <c r="AA1004" s="120"/>
    </row>
    <row r="1005" spans="1:30">
      <c r="C1005" s="75"/>
      <c r="D1005" s="214" t="s">
        <v>980</v>
      </c>
      <c r="E1005" s="214" t="s">
        <v>981</v>
      </c>
      <c r="F1005" s="214"/>
      <c r="G1005" s="84">
        <v>5</v>
      </c>
      <c r="H1005" s="84">
        <v>61700</v>
      </c>
      <c r="I1005" s="379"/>
      <c r="J1005" s="214"/>
      <c r="K1005" s="214"/>
      <c r="L1005" s="431"/>
      <c r="M1005" s="431"/>
      <c r="N1005" s="431"/>
      <c r="O1005" s="431"/>
      <c r="P1005" s="431"/>
      <c r="Q1005" s="51">
        <v>1</v>
      </c>
      <c r="R1005" s="341">
        <v>61700</v>
      </c>
      <c r="S1005" s="341">
        <v>38300</v>
      </c>
      <c r="T1005" s="75" t="s">
        <v>982</v>
      </c>
      <c r="V1005" s="51">
        <v>1</v>
      </c>
      <c r="W1005" s="54">
        <v>480128</v>
      </c>
      <c r="X1005" s="54">
        <v>1775707</v>
      </c>
      <c r="Y1005" s="86" t="s">
        <v>651</v>
      </c>
      <c r="Z1005" s="86"/>
      <c r="AA1005" s="120" t="s">
        <v>36</v>
      </c>
    </row>
    <row r="1006" spans="1:30">
      <c r="C1006" s="75"/>
      <c r="D1006" s="214"/>
      <c r="E1006" s="214"/>
      <c r="F1006" s="214"/>
      <c r="G1006" s="84"/>
      <c r="H1006" s="84"/>
      <c r="I1006" s="379"/>
      <c r="J1006" s="214"/>
      <c r="K1006" s="214"/>
      <c r="L1006" s="431"/>
      <c r="M1006" s="431"/>
      <c r="N1006" s="431"/>
      <c r="O1006" s="431"/>
      <c r="P1006" s="431"/>
      <c r="Q1006" s="51">
        <v>1</v>
      </c>
      <c r="R1006" s="341">
        <v>61700</v>
      </c>
      <c r="S1006" s="341">
        <v>38300</v>
      </c>
      <c r="T1006" s="75" t="s">
        <v>982</v>
      </c>
      <c r="V1006" s="51">
        <v>1</v>
      </c>
      <c r="W1006" s="54">
        <v>480130</v>
      </c>
      <c r="X1006" s="54">
        <v>1775701</v>
      </c>
      <c r="Y1006" s="86" t="s">
        <v>651</v>
      </c>
      <c r="Z1006" s="86"/>
      <c r="AA1006" s="120" t="s">
        <v>36</v>
      </c>
    </row>
    <row r="1007" spans="1:30">
      <c r="C1007" s="75"/>
      <c r="D1007" s="214"/>
      <c r="E1007" s="214"/>
      <c r="F1007" s="214"/>
      <c r="G1007" s="84"/>
      <c r="H1007" s="84"/>
      <c r="I1007" s="379"/>
      <c r="J1007" s="214"/>
      <c r="K1007" s="214"/>
      <c r="L1007" s="431"/>
      <c r="M1007" s="431"/>
      <c r="N1007" s="431"/>
      <c r="O1007" s="431"/>
      <c r="P1007" s="431"/>
      <c r="Q1007" s="51">
        <v>1</v>
      </c>
      <c r="R1007" s="341">
        <v>61700</v>
      </c>
      <c r="S1007" s="341">
        <v>38300</v>
      </c>
      <c r="T1007" s="75" t="s">
        <v>982</v>
      </c>
      <c r="V1007" s="51">
        <v>1</v>
      </c>
      <c r="W1007" s="54">
        <v>480558</v>
      </c>
      <c r="X1007" s="54">
        <v>1775458</v>
      </c>
      <c r="Y1007" s="86" t="s">
        <v>651</v>
      </c>
      <c r="Z1007" s="86"/>
      <c r="AA1007" s="120" t="s">
        <v>36</v>
      </c>
    </row>
    <row r="1008" spans="1:30">
      <c r="C1008" s="75"/>
      <c r="D1008" s="214"/>
      <c r="E1008" s="214"/>
      <c r="F1008" s="214"/>
      <c r="G1008" s="84"/>
      <c r="H1008" s="84"/>
      <c r="I1008" s="379"/>
      <c r="J1008" s="214"/>
      <c r="K1008" s="214"/>
      <c r="L1008" s="431"/>
      <c r="M1008" s="431"/>
      <c r="N1008" s="431"/>
      <c r="O1008" s="431"/>
      <c r="P1008" s="431"/>
      <c r="Q1008" s="51">
        <v>1</v>
      </c>
      <c r="R1008" s="341">
        <v>61700</v>
      </c>
      <c r="S1008" s="341">
        <v>38300</v>
      </c>
      <c r="T1008" s="75" t="s">
        <v>982</v>
      </c>
      <c r="V1008" s="51">
        <v>1</v>
      </c>
      <c r="W1008" s="54">
        <v>480562</v>
      </c>
      <c r="X1008" s="54">
        <v>1775454</v>
      </c>
      <c r="Y1008" s="86" t="s">
        <v>651</v>
      </c>
      <c r="Z1008" s="86"/>
      <c r="AA1008" s="120" t="s">
        <v>36</v>
      </c>
    </row>
    <row r="1009" spans="1:30">
      <c r="C1009" s="75"/>
      <c r="D1009" s="214"/>
      <c r="E1009" s="214"/>
      <c r="F1009" s="214"/>
      <c r="G1009" s="84"/>
      <c r="H1009" s="84"/>
      <c r="I1009" s="379"/>
      <c r="J1009" s="214"/>
      <c r="K1009" s="214"/>
      <c r="L1009" s="431"/>
      <c r="M1009" s="431"/>
      <c r="N1009" s="431"/>
      <c r="O1009" s="431"/>
      <c r="P1009" s="431"/>
      <c r="Q1009" s="51">
        <v>1</v>
      </c>
      <c r="R1009" s="341">
        <v>61700</v>
      </c>
      <c r="S1009" s="341">
        <v>38300</v>
      </c>
      <c r="T1009" s="75" t="s">
        <v>982</v>
      </c>
      <c r="V1009" s="51">
        <v>1</v>
      </c>
      <c r="W1009" s="54">
        <v>480071</v>
      </c>
      <c r="X1009" s="54">
        <v>1774715</v>
      </c>
      <c r="Y1009" s="86" t="s">
        <v>651</v>
      </c>
      <c r="Z1009" s="86"/>
      <c r="AA1009" s="120" t="s">
        <v>36</v>
      </c>
    </row>
    <row r="1010" spans="1:30">
      <c r="C1010" s="376"/>
      <c r="D1010" s="214" t="s">
        <v>983</v>
      </c>
      <c r="E1010" s="214" t="s">
        <v>984</v>
      </c>
      <c r="F1010" s="214"/>
      <c r="G1010" s="84">
        <v>5</v>
      </c>
      <c r="H1010" s="84">
        <v>61700</v>
      </c>
      <c r="I1010" s="85"/>
      <c r="J1010" s="214"/>
      <c r="K1010" s="214"/>
      <c r="L1010" s="431"/>
      <c r="M1010" s="431"/>
      <c r="N1010" s="431"/>
      <c r="O1010" s="431"/>
      <c r="P1010" s="431"/>
      <c r="Q1010" s="51">
        <v>1</v>
      </c>
      <c r="R1010" s="341">
        <v>61700</v>
      </c>
      <c r="S1010" s="341">
        <v>38300</v>
      </c>
      <c r="T1010" s="75" t="s">
        <v>985</v>
      </c>
      <c r="V1010" s="51">
        <v>1</v>
      </c>
      <c r="W1010" s="54">
        <v>520743</v>
      </c>
      <c r="X1010" s="54">
        <v>1838915</v>
      </c>
      <c r="Y1010" s="86" t="s">
        <v>651</v>
      </c>
      <c r="Z1010" s="86"/>
      <c r="AA1010" s="120" t="s">
        <v>36</v>
      </c>
    </row>
    <row r="1011" spans="1:30">
      <c r="C1011" s="376"/>
      <c r="D1011" s="214"/>
      <c r="E1011" s="214"/>
      <c r="F1011" s="214"/>
      <c r="G1011" s="84"/>
      <c r="H1011" s="84"/>
      <c r="I1011" s="85"/>
      <c r="J1011" s="214"/>
      <c r="K1011" s="214"/>
      <c r="L1011" s="214"/>
      <c r="M1011" s="214"/>
      <c r="N1011" s="214"/>
      <c r="O1011" s="214"/>
      <c r="P1011" s="214"/>
      <c r="Q1011" s="51">
        <v>1</v>
      </c>
      <c r="R1011" s="341">
        <v>61700</v>
      </c>
      <c r="S1011" s="341">
        <v>38300</v>
      </c>
      <c r="T1011" s="75" t="s">
        <v>985</v>
      </c>
      <c r="V1011" s="51">
        <v>1</v>
      </c>
      <c r="W1011" s="54">
        <v>520901</v>
      </c>
      <c r="X1011" s="54">
        <v>1839060</v>
      </c>
      <c r="Y1011" s="86" t="s">
        <v>651</v>
      </c>
      <c r="Z1011" s="86"/>
      <c r="AA1011" s="120" t="s">
        <v>36</v>
      </c>
    </row>
    <row r="1012" spans="1:30">
      <c r="C1012" s="376"/>
      <c r="D1012" s="214"/>
      <c r="E1012" s="214"/>
      <c r="F1012" s="214"/>
      <c r="G1012" s="84"/>
      <c r="H1012" s="84"/>
      <c r="I1012" s="85"/>
      <c r="J1012" s="214"/>
      <c r="K1012" s="214"/>
      <c r="L1012" s="214"/>
      <c r="M1012" s="214"/>
      <c r="N1012" s="214"/>
      <c r="O1012" s="214"/>
      <c r="P1012" s="214"/>
      <c r="Q1012" s="51">
        <v>1</v>
      </c>
      <c r="R1012" s="341">
        <v>61700</v>
      </c>
      <c r="S1012" s="341">
        <v>38300</v>
      </c>
      <c r="T1012" s="75" t="s">
        <v>985</v>
      </c>
      <c r="V1012" s="51">
        <v>1</v>
      </c>
      <c r="W1012" s="54">
        <v>522165</v>
      </c>
      <c r="X1012" s="54">
        <v>1840286</v>
      </c>
      <c r="Y1012" s="86" t="s">
        <v>651</v>
      </c>
      <c r="Z1012" s="86"/>
      <c r="AA1012" s="120" t="s">
        <v>36</v>
      </c>
    </row>
    <row r="1013" spans="1:30">
      <c r="C1013" s="376"/>
      <c r="D1013" s="214"/>
      <c r="E1013" s="214"/>
      <c r="F1013" s="214"/>
      <c r="G1013" s="84"/>
      <c r="H1013" s="84"/>
      <c r="I1013" s="85"/>
      <c r="J1013" s="214"/>
      <c r="K1013" s="214"/>
      <c r="L1013" s="214"/>
      <c r="M1013" s="214"/>
      <c r="N1013" s="214"/>
      <c r="O1013" s="214"/>
      <c r="P1013" s="214"/>
      <c r="Q1013" s="51">
        <v>1</v>
      </c>
      <c r="R1013" s="341">
        <v>61700</v>
      </c>
      <c r="S1013" s="341">
        <v>38300</v>
      </c>
      <c r="T1013" s="75" t="s">
        <v>985</v>
      </c>
      <c r="V1013" s="51">
        <v>1</v>
      </c>
      <c r="W1013" s="54">
        <v>522192</v>
      </c>
      <c r="X1013" s="54">
        <v>184307</v>
      </c>
      <c r="Y1013" s="86" t="s">
        <v>651</v>
      </c>
      <c r="Z1013" s="86"/>
      <c r="AA1013" s="120" t="s">
        <v>36</v>
      </c>
    </row>
    <row r="1014" spans="1:30" s="123" customFormat="1" ht="21.75" thickBot="1">
      <c r="A1014" s="102"/>
      <c r="B1014" s="102"/>
      <c r="C1014" s="549"/>
      <c r="D1014" s="212"/>
      <c r="E1014" s="212"/>
      <c r="F1014" s="212"/>
      <c r="G1014" s="91"/>
      <c r="H1014" s="91"/>
      <c r="I1014" s="90"/>
      <c r="J1014" s="212"/>
      <c r="K1014" s="212"/>
      <c r="L1014" s="212"/>
      <c r="M1014" s="212"/>
      <c r="N1014" s="212"/>
      <c r="O1014" s="212"/>
      <c r="P1014" s="212"/>
      <c r="Q1014" s="69">
        <v>1</v>
      </c>
      <c r="R1014" s="340">
        <v>61700</v>
      </c>
      <c r="S1014" s="340">
        <v>38300</v>
      </c>
      <c r="T1014" s="74" t="s">
        <v>985</v>
      </c>
      <c r="U1014" s="69"/>
      <c r="V1014" s="69">
        <v>1</v>
      </c>
      <c r="W1014" s="102">
        <v>522519</v>
      </c>
      <c r="X1014" s="102">
        <v>1840315</v>
      </c>
      <c r="Y1014" s="92" t="s">
        <v>651</v>
      </c>
      <c r="Z1014" s="102"/>
      <c r="AA1014" s="169" t="s">
        <v>36</v>
      </c>
    </row>
    <row r="1015" spans="1:30" s="497" customFormat="1" ht="21.75" thickBot="1">
      <c r="A1015" s="519">
        <v>32</v>
      </c>
      <c r="B1015" s="520" t="s">
        <v>986</v>
      </c>
      <c r="D1015" s="531"/>
      <c r="E1015" s="531"/>
      <c r="F1015" s="531"/>
      <c r="G1015" s="545">
        <f>SUM(G1016:G1029)</f>
        <v>14</v>
      </c>
      <c r="H1015" s="523">
        <v>61700</v>
      </c>
      <c r="J1015" s="531"/>
      <c r="K1015" s="531"/>
      <c r="L1015" s="545">
        <f>SUM(L1016:L1029)</f>
        <v>0</v>
      </c>
      <c r="M1015" s="545">
        <f>SUM(M1016:M1029)</f>
        <v>0</v>
      </c>
      <c r="N1015" s="545">
        <f>SUM(N1016:N1029)</f>
        <v>5</v>
      </c>
      <c r="O1015" s="545">
        <f>SUM(O1016:O1029)</f>
        <v>0</v>
      </c>
      <c r="P1015" s="545">
        <f>SUM(P1016:P1029)</f>
        <v>0</v>
      </c>
      <c r="Q1015" s="524">
        <f>G1015-L1015+M1015</f>
        <v>14</v>
      </c>
      <c r="R1015" s="524">
        <f>SUM(R1016:R1029)</f>
        <v>863800</v>
      </c>
      <c r="S1015" s="524">
        <f>SUM(S1016:S1029)</f>
        <v>536200</v>
      </c>
      <c r="T1015" s="531"/>
      <c r="U1015" s="545">
        <f>SUM(U1016:U1024)</f>
        <v>0</v>
      </c>
      <c r="V1015" s="545">
        <f>G1015-L1015+M1015</f>
        <v>14</v>
      </c>
      <c r="W1015" s="570"/>
      <c r="X1015" s="570"/>
      <c r="Y1015" s="570"/>
      <c r="Z1015" s="570">
        <f>COUNTA(Z1016:Z1029)</f>
        <v>0</v>
      </c>
      <c r="AA1015" s="570">
        <f>COUNTA(AA1016:AA1029)</f>
        <v>14</v>
      </c>
      <c r="AB1015" s="545"/>
      <c r="AC1015" s="545"/>
      <c r="AD1015" s="545"/>
    </row>
    <row r="1016" spans="1:30" s="73" customFormat="1">
      <c r="A1016" s="662" t="s">
        <v>1174</v>
      </c>
      <c r="B1016" s="662"/>
      <c r="D1016" s="100" t="s">
        <v>154</v>
      </c>
      <c r="E1016" s="100" t="s">
        <v>987</v>
      </c>
      <c r="F1016" s="100" t="s">
        <v>988</v>
      </c>
      <c r="G1016" s="89">
        <v>5</v>
      </c>
      <c r="H1016" s="89">
        <v>61700</v>
      </c>
      <c r="I1016" s="604"/>
      <c r="J1016" s="100"/>
      <c r="K1016" s="100"/>
      <c r="L1016" s="517"/>
      <c r="M1016" s="517"/>
      <c r="N1016" s="517"/>
      <c r="O1016" s="517"/>
      <c r="P1016" s="517"/>
      <c r="Q1016" s="83">
        <v>1</v>
      </c>
      <c r="R1016" s="323">
        <v>61700</v>
      </c>
      <c r="S1016" s="323">
        <v>38300</v>
      </c>
      <c r="T1016" s="73" t="s">
        <v>989</v>
      </c>
      <c r="U1016" s="83"/>
      <c r="V1016" s="83">
        <v>1</v>
      </c>
      <c r="W1016" s="55">
        <v>546892</v>
      </c>
      <c r="X1016" s="55">
        <v>1828518</v>
      </c>
      <c r="Y1016" s="87" t="s">
        <v>635</v>
      </c>
      <c r="Z1016" s="87"/>
      <c r="AA1016" s="88" t="s">
        <v>36</v>
      </c>
      <c r="AB1016" s="581" t="s">
        <v>1195</v>
      </c>
    </row>
    <row r="1017" spans="1:30">
      <c r="A1017" s="661" t="s">
        <v>1281</v>
      </c>
      <c r="B1017" s="661"/>
      <c r="D1017" s="85"/>
      <c r="E1017" s="85"/>
      <c r="F1017" s="85"/>
      <c r="G1017" s="84"/>
      <c r="H1017" s="84"/>
      <c r="I1017" s="379"/>
      <c r="J1017" s="85"/>
      <c r="K1017" s="85"/>
      <c r="L1017" s="219"/>
      <c r="M1017" s="219"/>
      <c r="N1017" s="219"/>
      <c r="O1017" s="219"/>
      <c r="P1017" s="219"/>
      <c r="Q1017" s="51">
        <v>1</v>
      </c>
      <c r="R1017" s="341">
        <v>61700</v>
      </c>
      <c r="S1017" s="341">
        <v>38300</v>
      </c>
      <c r="T1017" s="53" t="s">
        <v>989</v>
      </c>
      <c r="V1017" s="51">
        <v>1</v>
      </c>
      <c r="W1017" s="54">
        <v>546908</v>
      </c>
      <c r="X1017" s="54">
        <v>1828562</v>
      </c>
      <c r="Y1017" s="86" t="s">
        <v>635</v>
      </c>
      <c r="Z1017" s="86"/>
      <c r="AA1017" s="120" t="s">
        <v>36</v>
      </c>
      <c r="AB1017" s="422" t="s">
        <v>1194</v>
      </c>
    </row>
    <row r="1018" spans="1:30">
      <c r="A1018" s="661" t="s">
        <v>1282</v>
      </c>
      <c r="B1018" s="661"/>
      <c r="D1018" s="85"/>
      <c r="E1018" s="85"/>
      <c r="F1018" s="85"/>
      <c r="G1018" s="84"/>
      <c r="H1018" s="84"/>
      <c r="I1018" s="379"/>
      <c r="J1018" s="85"/>
      <c r="K1018" s="85"/>
      <c r="L1018" s="219"/>
      <c r="M1018" s="219"/>
      <c r="N1018" s="219"/>
      <c r="O1018" s="219"/>
      <c r="P1018" s="219"/>
      <c r="Q1018" s="51">
        <v>1</v>
      </c>
      <c r="R1018" s="341">
        <v>61700</v>
      </c>
      <c r="S1018" s="341">
        <v>38300</v>
      </c>
      <c r="T1018" s="53" t="s">
        <v>989</v>
      </c>
      <c r="V1018" s="51">
        <v>1</v>
      </c>
      <c r="W1018" s="54">
        <v>546928</v>
      </c>
      <c r="X1018" s="54">
        <v>1828604</v>
      </c>
      <c r="Y1018" s="86" t="s">
        <v>635</v>
      </c>
      <c r="Z1018" s="86"/>
      <c r="AA1018" s="120" t="s">
        <v>36</v>
      </c>
    </row>
    <row r="1019" spans="1:30">
      <c r="A1019" s="661" t="s">
        <v>1274</v>
      </c>
      <c r="B1019" s="661"/>
      <c r="D1019" s="85"/>
      <c r="E1019" s="85"/>
      <c r="F1019" s="85"/>
      <c r="G1019" s="84"/>
      <c r="H1019" s="84"/>
      <c r="I1019" s="379"/>
      <c r="J1019" s="85"/>
      <c r="K1019" s="85"/>
      <c r="L1019" s="219"/>
      <c r="M1019" s="219"/>
      <c r="N1019" s="219"/>
      <c r="O1019" s="219"/>
      <c r="P1019" s="219"/>
      <c r="Q1019" s="51">
        <v>1</v>
      </c>
      <c r="R1019" s="341">
        <v>61700</v>
      </c>
      <c r="S1019" s="341">
        <v>38300</v>
      </c>
      <c r="T1019" s="53" t="s">
        <v>989</v>
      </c>
      <c r="V1019" s="51">
        <v>1</v>
      </c>
      <c r="W1019" s="54">
        <v>546922</v>
      </c>
      <c r="X1019" s="54">
        <v>1828669</v>
      </c>
      <c r="Y1019" s="86" t="s">
        <v>635</v>
      </c>
      <c r="Z1019" s="86"/>
      <c r="AA1019" s="120" t="s">
        <v>36</v>
      </c>
    </row>
    <row r="1020" spans="1:30">
      <c r="A1020" s="661" t="s">
        <v>1283</v>
      </c>
      <c r="B1020" s="661"/>
      <c r="D1020" s="85"/>
      <c r="E1020" s="85"/>
      <c r="F1020" s="85"/>
      <c r="G1020" s="84"/>
      <c r="H1020" s="84"/>
      <c r="I1020" s="379"/>
      <c r="J1020" s="85"/>
      <c r="K1020" s="85"/>
      <c r="L1020" s="219"/>
      <c r="M1020" s="219"/>
      <c r="N1020" s="219"/>
      <c r="O1020" s="219"/>
      <c r="P1020" s="219"/>
      <c r="Q1020" s="51">
        <v>1</v>
      </c>
      <c r="R1020" s="341">
        <v>61700</v>
      </c>
      <c r="S1020" s="341">
        <v>38300</v>
      </c>
      <c r="T1020" s="53" t="s">
        <v>989</v>
      </c>
      <c r="V1020" s="51">
        <v>1</v>
      </c>
      <c r="W1020" s="54">
        <v>546926</v>
      </c>
      <c r="X1020" s="54">
        <v>1828709</v>
      </c>
      <c r="Y1020" s="86" t="s">
        <v>635</v>
      </c>
      <c r="Z1020" s="86"/>
      <c r="AA1020" s="120" t="s">
        <v>36</v>
      </c>
    </row>
    <row r="1021" spans="1:30">
      <c r="D1021" s="85" t="s">
        <v>990</v>
      </c>
      <c r="E1021" s="85" t="s">
        <v>991</v>
      </c>
      <c r="F1021" s="85" t="s">
        <v>992</v>
      </c>
      <c r="G1021" s="84">
        <v>4</v>
      </c>
      <c r="H1021" s="436">
        <f>SUM(H1025:H1031)</f>
        <v>123400</v>
      </c>
      <c r="I1021" s="85"/>
      <c r="J1021" s="85"/>
      <c r="K1021" s="85"/>
      <c r="L1021" s="219"/>
      <c r="M1021" s="219"/>
      <c r="N1021" s="219"/>
      <c r="O1021" s="219"/>
      <c r="P1021" s="219"/>
      <c r="Q1021" s="51">
        <v>1</v>
      </c>
      <c r="R1021" s="341">
        <v>61700</v>
      </c>
      <c r="S1021" s="341">
        <v>38300</v>
      </c>
      <c r="T1021" s="53" t="s">
        <v>430</v>
      </c>
      <c r="V1021" s="51">
        <v>1</v>
      </c>
      <c r="W1021" s="54">
        <v>527439</v>
      </c>
      <c r="X1021" s="54">
        <v>1829866</v>
      </c>
      <c r="Y1021" s="86" t="s">
        <v>635</v>
      </c>
      <c r="Z1021" s="86"/>
      <c r="AA1021" s="120" t="s">
        <v>36</v>
      </c>
    </row>
    <row r="1022" spans="1:30">
      <c r="H1022" s="378"/>
      <c r="L1022" s="425"/>
      <c r="M1022" s="425"/>
      <c r="N1022" s="425"/>
      <c r="O1022" s="425"/>
      <c r="P1022" s="425"/>
      <c r="Q1022" s="51">
        <v>1</v>
      </c>
      <c r="R1022" s="341">
        <v>61700</v>
      </c>
      <c r="S1022" s="341">
        <v>38300</v>
      </c>
      <c r="T1022" s="53" t="s">
        <v>430</v>
      </c>
      <c r="V1022" s="51">
        <v>1</v>
      </c>
      <c r="W1022" s="54">
        <v>526889</v>
      </c>
      <c r="X1022" s="54">
        <v>1829235</v>
      </c>
      <c r="Y1022" s="86" t="s">
        <v>635</v>
      </c>
      <c r="Z1022" s="86"/>
      <c r="AA1022" s="120" t="s">
        <v>36</v>
      </c>
    </row>
    <row r="1023" spans="1:30">
      <c r="H1023" s="378"/>
      <c r="L1023" s="425"/>
      <c r="M1023" s="425"/>
      <c r="N1023" s="425"/>
      <c r="O1023" s="425"/>
      <c r="P1023" s="425"/>
      <c r="Q1023" s="51">
        <v>1</v>
      </c>
      <c r="R1023" s="341">
        <v>61700</v>
      </c>
      <c r="S1023" s="341">
        <v>38300</v>
      </c>
      <c r="T1023" s="53" t="s">
        <v>993</v>
      </c>
      <c r="V1023" s="51">
        <v>1</v>
      </c>
      <c r="W1023" s="54">
        <v>533181</v>
      </c>
      <c r="X1023" s="54">
        <v>1836164</v>
      </c>
      <c r="Y1023" s="86" t="s">
        <v>635</v>
      </c>
      <c r="AA1023" s="120" t="s">
        <v>36</v>
      </c>
    </row>
    <row r="1024" spans="1:30">
      <c r="H1024" s="378"/>
      <c r="L1024" s="425"/>
      <c r="M1024" s="425"/>
      <c r="N1024" s="425"/>
      <c r="O1024" s="425"/>
      <c r="P1024" s="425"/>
      <c r="Q1024" s="51">
        <v>1</v>
      </c>
      <c r="R1024" s="341">
        <v>61700</v>
      </c>
      <c r="S1024" s="341">
        <v>38300</v>
      </c>
      <c r="T1024" s="53" t="s">
        <v>993</v>
      </c>
      <c r="V1024" s="51">
        <v>1</v>
      </c>
      <c r="W1024" s="54">
        <v>533997</v>
      </c>
      <c r="X1024" s="54">
        <v>1837485</v>
      </c>
      <c r="Y1024" s="86" t="s">
        <v>635</v>
      </c>
      <c r="AA1024" s="120" t="s">
        <v>36</v>
      </c>
    </row>
    <row r="1025" spans="1:30">
      <c r="C1025" s="376"/>
      <c r="D1025" s="53" t="s">
        <v>994</v>
      </c>
      <c r="E1025" s="53" t="s">
        <v>59</v>
      </c>
      <c r="F1025" s="53" t="s">
        <v>995</v>
      </c>
      <c r="G1025" s="51">
        <v>5</v>
      </c>
      <c r="I1025" s="78"/>
      <c r="K1025" s="85"/>
      <c r="L1025" s="219"/>
      <c r="M1025" s="219"/>
      <c r="N1025" s="219">
        <v>5</v>
      </c>
      <c r="O1025" s="219">
        <v>0</v>
      </c>
      <c r="P1025" s="219"/>
      <c r="Q1025" s="84">
        <v>1</v>
      </c>
      <c r="R1025" s="341">
        <v>61700</v>
      </c>
      <c r="S1025" s="341">
        <v>38300</v>
      </c>
      <c r="T1025" s="85" t="s">
        <v>59</v>
      </c>
      <c r="U1025" s="103"/>
      <c r="V1025" s="103">
        <v>1</v>
      </c>
      <c r="W1025" s="86">
        <v>532365</v>
      </c>
      <c r="X1025" s="86">
        <v>1807926</v>
      </c>
      <c r="Y1025" s="86" t="s">
        <v>635</v>
      </c>
      <c r="Z1025" s="86"/>
      <c r="AA1025" s="120" t="s">
        <v>36</v>
      </c>
      <c r="AB1025" s="53" t="s">
        <v>996</v>
      </c>
    </row>
    <row r="1026" spans="1:30">
      <c r="C1026" s="376"/>
      <c r="I1026" s="78"/>
      <c r="K1026" s="85"/>
      <c r="L1026" s="219"/>
      <c r="M1026" s="219"/>
      <c r="N1026" s="219"/>
      <c r="O1026" s="219"/>
      <c r="P1026" s="219"/>
      <c r="Q1026" s="84">
        <v>1</v>
      </c>
      <c r="R1026" s="341">
        <v>61700</v>
      </c>
      <c r="S1026" s="341">
        <v>38300</v>
      </c>
      <c r="T1026" s="85" t="s">
        <v>59</v>
      </c>
      <c r="U1026" s="103"/>
      <c r="V1026" s="103">
        <v>1</v>
      </c>
      <c r="W1026" s="86">
        <v>532547</v>
      </c>
      <c r="X1026" s="86">
        <v>1807894</v>
      </c>
      <c r="Y1026" s="86" t="s">
        <v>635</v>
      </c>
      <c r="Z1026" s="86"/>
      <c r="AA1026" s="120" t="s">
        <v>36</v>
      </c>
    </row>
    <row r="1027" spans="1:30">
      <c r="C1027" s="376"/>
      <c r="I1027" s="78"/>
      <c r="K1027" s="85"/>
      <c r="L1027" s="85"/>
      <c r="M1027" s="85"/>
      <c r="N1027" s="85"/>
      <c r="O1027" s="85"/>
      <c r="P1027" s="85"/>
      <c r="Q1027" s="84">
        <v>1</v>
      </c>
      <c r="R1027" s="341">
        <v>61700</v>
      </c>
      <c r="S1027" s="341">
        <v>38300</v>
      </c>
      <c r="T1027" s="85" t="s">
        <v>59</v>
      </c>
      <c r="U1027" s="103"/>
      <c r="V1027" s="103">
        <v>1</v>
      </c>
      <c r="W1027" s="86">
        <v>532657</v>
      </c>
      <c r="X1027" s="86">
        <v>1807873</v>
      </c>
      <c r="Y1027" s="86" t="s">
        <v>635</v>
      </c>
      <c r="Z1027" s="86"/>
      <c r="AA1027" s="120" t="s">
        <v>36</v>
      </c>
    </row>
    <row r="1028" spans="1:30">
      <c r="C1028" s="376"/>
      <c r="I1028" s="78"/>
      <c r="K1028" s="85"/>
      <c r="L1028" s="85"/>
      <c r="M1028" s="85"/>
      <c r="N1028" s="85"/>
      <c r="O1028" s="85"/>
      <c r="P1028" s="85"/>
      <c r="Q1028" s="84">
        <v>1</v>
      </c>
      <c r="R1028" s="341">
        <v>61700</v>
      </c>
      <c r="S1028" s="341">
        <v>38300</v>
      </c>
      <c r="T1028" s="85" t="s">
        <v>59</v>
      </c>
      <c r="U1028" s="103"/>
      <c r="V1028" s="103">
        <v>1</v>
      </c>
      <c r="W1028" s="86">
        <v>532168</v>
      </c>
      <c r="X1028" s="86">
        <v>1807934</v>
      </c>
      <c r="Y1028" s="86" t="s">
        <v>635</v>
      </c>
      <c r="Z1028" s="86"/>
      <c r="AA1028" s="120" t="s">
        <v>36</v>
      </c>
    </row>
    <row r="1029" spans="1:30" s="123" customFormat="1" ht="21.75" thickBot="1">
      <c r="A1029" s="102"/>
      <c r="B1029" s="102"/>
      <c r="C1029" s="549"/>
      <c r="G1029" s="69"/>
      <c r="H1029" s="69"/>
      <c r="I1029" s="511"/>
      <c r="K1029" s="90"/>
      <c r="L1029" s="90"/>
      <c r="M1029" s="90"/>
      <c r="N1029" s="90"/>
      <c r="O1029" s="90"/>
      <c r="P1029" s="90"/>
      <c r="Q1029" s="91">
        <v>1</v>
      </c>
      <c r="R1029" s="340">
        <v>61700</v>
      </c>
      <c r="S1029" s="340">
        <v>38300</v>
      </c>
      <c r="T1029" s="90" t="s">
        <v>59</v>
      </c>
      <c r="U1029" s="95"/>
      <c r="V1029" s="95">
        <v>1</v>
      </c>
      <c r="W1029" s="92">
        <v>532603</v>
      </c>
      <c r="X1029" s="92">
        <v>1827886</v>
      </c>
      <c r="Y1029" s="92" t="s">
        <v>635</v>
      </c>
      <c r="Z1029" s="92"/>
      <c r="AA1029" s="169" t="s">
        <v>36</v>
      </c>
    </row>
    <row r="1030" spans="1:30" s="497" customFormat="1" ht="21.75" thickBot="1">
      <c r="A1030" s="519">
        <v>33</v>
      </c>
      <c r="B1030" s="520" t="s">
        <v>997</v>
      </c>
      <c r="D1030" s="531"/>
      <c r="E1030" s="531"/>
      <c r="F1030" s="531"/>
      <c r="G1030" s="545">
        <f>SUM(G1031:G1038)</f>
        <v>10</v>
      </c>
      <c r="H1030" s="523">
        <v>61700</v>
      </c>
      <c r="I1030" s="531"/>
      <c r="J1030" s="531"/>
      <c r="K1030" s="531"/>
      <c r="L1030" s="545">
        <f>SUM(L1031:L1040)</f>
        <v>0</v>
      </c>
      <c r="M1030" s="545">
        <f>SUM(M1031:M1040)</f>
        <v>0</v>
      </c>
      <c r="N1030" s="545">
        <f>SUM(N1031:N1040)</f>
        <v>0</v>
      </c>
      <c r="O1030" s="545">
        <f>SUM(O1031:O1040)</f>
        <v>0</v>
      </c>
      <c r="P1030" s="545">
        <f>SUM(P1031:P1040)</f>
        <v>0</v>
      </c>
      <c r="Q1030" s="524">
        <f>G1030-L1030+M1030</f>
        <v>10</v>
      </c>
      <c r="R1030" s="524">
        <f>SUM(R1031:R1040)</f>
        <v>617000</v>
      </c>
      <c r="S1030" s="524">
        <f>SUM(S1031:S1040)</f>
        <v>383000</v>
      </c>
      <c r="T1030" s="531"/>
      <c r="U1030" s="545">
        <f>SUM(U1031:U1038)</f>
        <v>0</v>
      </c>
      <c r="V1030" s="545">
        <f>G1030-L1030+M1030</f>
        <v>10</v>
      </c>
      <c r="W1030" s="570"/>
      <c r="X1030" s="570"/>
      <c r="Y1030" s="570"/>
      <c r="Z1030" s="570">
        <f>COUNTA(Z1031:Z1040)</f>
        <v>0</v>
      </c>
      <c r="AA1030" s="570">
        <f>COUNTA(AA1031:AA1040)</f>
        <v>10</v>
      </c>
      <c r="AB1030" s="545"/>
      <c r="AC1030" s="545"/>
      <c r="AD1030" s="545"/>
    </row>
    <row r="1031" spans="1:30" s="73" customFormat="1">
      <c r="A1031" s="662" t="s">
        <v>1174</v>
      </c>
      <c r="B1031" s="662"/>
      <c r="D1031" s="100" t="s">
        <v>430</v>
      </c>
      <c r="E1031" s="100" t="s">
        <v>430</v>
      </c>
      <c r="F1031" s="100" t="s">
        <v>870</v>
      </c>
      <c r="G1031" s="89">
        <v>7</v>
      </c>
      <c r="H1031" s="89">
        <v>61700</v>
      </c>
      <c r="I1031" s="100"/>
      <c r="J1031" s="100"/>
      <c r="K1031" s="100"/>
      <c r="L1031" s="517"/>
      <c r="M1031" s="517"/>
      <c r="N1031" s="517"/>
      <c r="O1031" s="517"/>
      <c r="P1031" s="517"/>
      <c r="Q1031" s="83">
        <v>1</v>
      </c>
      <c r="R1031" s="323">
        <v>61700</v>
      </c>
      <c r="S1031" s="323">
        <v>38300</v>
      </c>
      <c r="T1031" s="73" t="s">
        <v>998</v>
      </c>
      <c r="U1031" s="83"/>
      <c r="V1031" s="83">
        <v>1</v>
      </c>
      <c r="W1031" s="55">
        <v>690517</v>
      </c>
      <c r="X1031" s="55">
        <v>1757372</v>
      </c>
      <c r="Y1031" s="87" t="s">
        <v>635</v>
      </c>
      <c r="Z1031" s="87"/>
      <c r="AA1031" s="88" t="s">
        <v>36</v>
      </c>
      <c r="AB1031" s="581" t="s">
        <v>1195</v>
      </c>
    </row>
    <row r="1032" spans="1:30">
      <c r="A1032" s="661" t="s">
        <v>1284</v>
      </c>
      <c r="B1032" s="661"/>
      <c r="D1032" s="85"/>
      <c r="E1032" s="85"/>
      <c r="F1032" s="85"/>
      <c r="G1032" s="84"/>
      <c r="H1032" s="84"/>
      <c r="I1032" s="85"/>
      <c r="J1032" s="85"/>
      <c r="K1032" s="85"/>
      <c r="L1032" s="219"/>
      <c r="M1032" s="219"/>
      <c r="N1032" s="219"/>
      <c r="O1032" s="219"/>
      <c r="P1032" s="219"/>
      <c r="Q1032" s="51">
        <v>1</v>
      </c>
      <c r="R1032" s="341">
        <v>61700</v>
      </c>
      <c r="S1032" s="341">
        <v>38300</v>
      </c>
      <c r="T1032" s="53" t="s">
        <v>998</v>
      </c>
      <c r="V1032" s="51">
        <v>1</v>
      </c>
      <c r="W1032" s="54">
        <v>690248</v>
      </c>
      <c r="X1032" s="54">
        <v>1757083</v>
      </c>
      <c r="Y1032" s="54" t="s">
        <v>635</v>
      </c>
      <c r="AA1032" s="243" t="s">
        <v>36</v>
      </c>
      <c r="AB1032" s="422" t="s">
        <v>1194</v>
      </c>
    </row>
    <row r="1033" spans="1:30">
      <c r="A1033" s="661" t="s">
        <v>1285</v>
      </c>
      <c r="B1033" s="661"/>
      <c r="D1033" s="85"/>
      <c r="E1033" s="85"/>
      <c r="F1033" s="85"/>
      <c r="G1033" s="84"/>
      <c r="H1033" s="84"/>
      <c r="I1033" s="85"/>
      <c r="J1033" s="85"/>
      <c r="K1033" s="85"/>
      <c r="L1033" s="219"/>
      <c r="M1033" s="219"/>
      <c r="N1033" s="219"/>
      <c r="O1033" s="219"/>
      <c r="P1033" s="219"/>
      <c r="Q1033" s="51">
        <v>1</v>
      </c>
      <c r="R1033" s="341">
        <v>61700</v>
      </c>
      <c r="S1033" s="341">
        <v>38300</v>
      </c>
      <c r="T1033" s="53" t="s">
        <v>998</v>
      </c>
      <c r="V1033" s="51">
        <v>1</v>
      </c>
      <c r="W1033" s="54">
        <v>690030</v>
      </c>
      <c r="X1033" s="54">
        <v>1757131</v>
      </c>
      <c r="Y1033" s="54" t="s">
        <v>635</v>
      </c>
      <c r="AA1033" s="243" t="s">
        <v>36</v>
      </c>
    </row>
    <row r="1034" spans="1:30">
      <c r="A1034" s="661" t="s">
        <v>1274</v>
      </c>
      <c r="B1034" s="661"/>
      <c r="D1034" s="85"/>
      <c r="E1034" s="85"/>
      <c r="F1034" s="85"/>
      <c r="G1034" s="84"/>
      <c r="H1034" s="84"/>
      <c r="I1034" s="85"/>
      <c r="J1034" s="85"/>
      <c r="K1034" s="85"/>
      <c r="L1034" s="219"/>
      <c r="M1034" s="219"/>
      <c r="N1034" s="219"/>
      <c r="O1034" s="219"/>
      <c r="P1034" s="219"/>
      <c r="Q1034" s="51">
        <v>1</v>
      </c>
      <c r="R1034" s="341">
        <v>61700</v>
      </c>
      <c r="S1034" s="341">
        <v>38300</v>
      </c>
      <c r="T1034" s="53" t="s">
        <v>998</v>
      </c>
      <c r="V1034" s="51">
        <v>1</v>
      </c>
      <c r="W1034" s="54">
        <v>689906</v>
      </c>
      <c r="X1034" s="54">
        <v>1757054</v>
      </c>
      <c r="Y1034" s="54" t="s">
        <v>635</v>
      </c>
      <c r="AA1034" s="243" t="s">
        <v>36</v>
      </c>
    </row>
    <row r="1035" spans="1:30">
      <c r="A1035" s="661" t="s">
        <v>1286</v>
      </c>
      <c r="B1035" s="661"/>
      <c r="D1035" s="85"/>
      <c r="E1035" s="85"/>
      <c r="F1035" s="85"/>
      <c r="G1035" s="84"/>
      <c r="H1035" s="84"/>
      <c r="I1035" s="85"/>
      <c r="J1035" s="85"/>
      <c r="K1035" s="85"/>
      <c r="L1035" s="219"/>
      <c r="M1035" s="219"/>
      <c r="N1035" s="219"/>
      <c r="O1035" s="219"/>
      <c r="P1035" s="219"/>
      <c r="Q1035" s="51">
        <v>1</v>
      </c>
      <c r="R1035" s="341">
        <v>61700</v>
      </c>
      <c r="S1035" s="341">
        <v>38300</v>
      </c>
      <c r="T1035" s="53" t="s">
        <v>994</v>
      </c>
      <c r="V1035" s="51">
        <v>1</v>
      </c>
      <c r="W1035" s="54">
        <v>684675</v>
      </c>
      <c r="X1035" s="54">
        <v>1755846</v>
      </c>
      <c r="Y1035" s="54" t="s">
        <v>635</v>
      </c>
      <c r="AA1035" s="243" t="s">
        <v>36</v>
      </c>
    </row>
    <row r="1036" spans="1:30">
      <c r="D1036" s="85"/>
      <c r="E1036" s="85"/>
      <c r="F1036" s="85"/>
      <c r="G1036" s="84"/>
      <c r="H1036" s="84"/>
      <c r="I1036" s="85"/>
      <c r="J1036" s="85"/>
      <c r="K1036" s="85"/>
      <c r="L1036" s="219"/>
      <c r="M1036" s="219"/>
      <c r="N1036" s="219"/>
      <c r="O1036" s="219"/>
      <c r="P1036" s="219"/>
      <c r="Q1036" s="51">
        <v>1</v>
      </c>
      <c r="R1036" s="341">
        <v>61700</v>
      </c>
      <c r="S1036" s="341">
        <v>38300</v>
      </c>
      <c r="T1036" s="53" t="s">
        <v>994</v>
      </c>
      <c r="V1036" s="51">
        <v>1</v>
      </c>
      <c r="W1036" s="54">
        <v>684654</v>
      </c>
      <c r="X1036" s="54">
        <v>1755712</v>
      </c>
      <c r="Y1036" s="54" t="s">
        <v>635</v>
      </c>
      <c r="AA1036" s="243" t="s">
        <v>36</v>
      </c>
    </row>
    <row r="1037" spans="1:30">
      <c r="D1037" s="85"/>
      <c r="E1037" s="85"/>
      <c r="F1037" s="85"/>
      <c r="G1037" s="84"/>
      <c r="H1037" s="84"/>
      <c r="I1037" s="85"/>
      <c r="J1037" s="85"/>
      <c r="K1037" s="85"/>
      <c r="L1037" s="219"/>
      <c r="M1037" s="219"/>
      <c r="N1037" s="219"/>
      <c r="O1037" s="219"/>
      <c r="P1037" s="219"/>
      <c r="Q1037" s="51">
        <v>1</v>
      </c>
      <c r="R1037" s="341">
        <v>61700</v>
      </c>
      <c r="S1037" s="341">
        <v>38300</v>
      </c>
      <c r="T1037" s="53" t="s">
        <v>994</v>
      </c>
      <c r="V1037" s="51">
        <v>1</v>
      </c>
      <c r="W1037" s="54">
        <v>684697</v>
      </c>
      <c r="X1037" s="54">
        <v>1755591</v>
      </c>
      <c r="Y1037" s="54" t="s">
        <v>635</v>
      </c>
      <c r="AA1037" s="243" t="s">
        <v>36</v>
      </c>
    </row>
    <row r="1038" spans="1:30">
      <c r="C1038" s="376"/>
      <c r="D1038" s="85" t="s">
        <v>999</v>
      </c>
      <c r="E1038" s="85" t="s">
        <v>1000</v>
      </c>
      <c r="F1038" s="85"/>
      <c r="G1038" s="84">
        <v>3</v>
      </c>
      <c r="H1038" s="84">
        <v>61700</v>
      </c>
      <c r="I1038" s="85"/>
      <c r="J1038" s="85"/>
      <c r="K1038" s="85"/>
      <c r="L1038" s="219"/>
      <c r="M1038" s="219"/>
      <c r="N1038" s="219"/>
      <c r="O1038" s="219"/>
      <c r="P1038" s="219"/>
      <c r="Q1038" s="51">
        <v>1</v>
      </c>
      <c r="R1038" s="341">
        <v>61700</v>
      </c>
      <c r="S1038" s="341">
        <v>38300</v>
      </c>
      <c r="T1038" s="53" t="s">
        <v>1001</v>
      </c>
      <c r="V1038" s="51">
        <v>1</v>
      </c>
      <c r="W1038" s="54">
        <v>556192</v>
      </c>
      <c r="X1038" s="54">
        <v>1747050</v>
      </c>
      <c r="Y1038" s="54" t="s">
        <v>635</v>
      </c>
      <c r="Z1038" s="86"/>
      <c r="AA1038" s="243" t="s">
        <v>36</v>
      </c>
    </row>
    <row r="1039" spans="1:30">
      <c r="C1039" s="376"/>
      <c r="D1039" s="85"/>
      <c r="E1039" s="85"/>
      <c r="F1039" s="85"/>
      <c r="G1039" s="84"/>
      <c r="H1039" s="84"/>
      <c r="I1039" s="85"/>
      <c r="J1039" s="85"/>
      <c r="K1039" s="85"/>
      <c r="L1039" s="85"/>
      <c r="M1039" s="85"/>
      <c r="N1039" s="85"/>
      <c r="O1039" s="85"/>
      <c r="P1039" s="85"/>
      <c r="Q1039" s="51">
        <v>1</v>
      </c>
      <c r="R1039" s="341">
        <v>61700</v>
      </c>
      <c r="S1039" s="341">
        <v>38300</v>
      </c>
      <c r="T1039" s="53" t="s">
        <v>1001</v>
      </c>
      <c r="V1039" s="51">
        <v>1</v>
      </c>
      <c r="W1039" s="54">
        <v>556359</v>
      </c>
      <c r="X1039" s="54">
        <v>1747155</v>
      </c>
      <c r="Y1039" s="54" t="s">
        <v>635</v>
      </c>
      <c r="AA1039" s="243" t="s">
        <v>36</v>
      </c>
    </row>
    <row r="1040" spans="1:30" s="123" customFormat="1" ht="21.75" thickBot="1">
      <c r="A1040" s="102"/>
      <c r="B1040" s="102"/>
      <c r="C1040" s="549"/>
      <c r="G1040" s="69"/>
      <c r="H1040" s="69"/>
      <c r="Q1040" s="69">
        <v>1</v>
      </c>
      <c r="R1040" s="340">
        <v>61700</v>
      </c>
      <c r="S1040" s="340">
        <v>38300</v>
      </c>
      <c r="T1040" s="123" t="s">
        <v>1001</v>
      </c>
      <c r="U1040" s="69"/>
      <c r="V1040" s="69">
        <v>1</v>
      </c>
      <c r="W1040" s="102">
        <v>556359</v>
      </c>
      <c r="X1040" s="102">
        <v>1747155</v>
      </c>
      <c r="Y1040" s="102" t="s">
        <v>635</v>
      </c>
      <c r="Z1040" s="102"/>
      <c r="AA1040" s="259" t="s">
        <v>36</v>
      </c>
    </row>
    <row r="1041" spans="1:30" s="497" customFormat="1" ht="21.75" thickBot="1">
      <c r="A1041" s="519">
        <v>34</v>
      </c>
      <c r="B1041" s="520" t="s">
        <v>1002</v>
      </c>
      <c r="D1041" s="531"/>
      <c r="E1041" s="531"/>
      <c r="F1041" s="531"/>
      <c r="G1041" s="545">
        <f>SUM(G1042)</f>
        <v>6</v>
      </c>
      <c r="H1041" s="507">
        <f>H1042+H1090+H1102+H1126+H1143</f>
        <v>617000</v>
      </c>
      <c r="J1041" s="531"/>
      <c r="K1041" s="531"/>
      <c r="L1041" s="545">
        <f>SUM(L1042:L1047)</f>
        <v>0</v>
      </c>
      <c r="M1041" s="545">
        <f>SUM(M1042:M1047)</f>
        <v>0</v>
      </c>
      <c r="N1041" s="545">
        <f>SUM(N1042:N1047)</f>
        <v>0</v>
      </c>
      <c r="O1041" s="545">
        <f>SUM(O1042:O1047)</f>
        <v>0</v>
      </c>
      <c r="P1041" s="545">
        <f>SUM(P1042:P1047)</f>
        <v>0</v>
      </c>
      <c r="Q1041" s="524">
        <f>G1041-L1041+M1041</f>
        <v>6</v>
      </c>
      <c r="R1041" s="524">
        <f>SUM(R1042:R1047)</f>
        <v>370200</v>
      </c>
      <c r="S1041" s="524">
        <f>SUM(S1042:S1047)</f>
        <v>229800</v>
      </c>
      <c r="T1041" s="531"/>
      <c r="U1041" s="545">
        <f>SUM(U1042:U1042)</f>
        <v>0</v>
      </c>
      <c r="V1041" s="545">
        <f>G1041-L1041+M1041</f>
        <v>6</v>
      </c>
      <c r="W1041" s="570"/>
      <c r="X1041" s="570"/>
      <c r="Y1041" s="570"/>
      <c r="Z1041" s="570">
        <f>COUNTA(Z1042:Z1047)</f>
        <v>0</v>
      </c>
      <c r="AA1041" s="570">
        <f>COUNTA(AA1042:AA1047)</f>
        <v>6</v>
      </c>
      <c r="AB1041" s="545"/>
      <c r="AC1041" s="545"/>
      <c r="AD1041" s="545"/>
    </row>
    <row r="1042" spans="1:30" s="73" customFormat="1">
      <c r="A1042" s="662" t="s">
        <v>1174</v>
      </c>
      <c r="B1042" s="662"/>
      <c r="C1042" s="629"/>
      <c r="D1042" s="100" t="s">
        <v>199</v>
      </c>
      <c r="E1042" s="100" t="s">
        <v>1003</v>
      </c>
      <c r="F1042" s="100" t="s">
        <v>1004</v>
      </c>
      <c r="G1042" s="89">
        <v>6</v>
      </c>
      <c r="H1042" s="338">
        <f>SUM(H1048:H1050)</f>
        <v>185100</v>
      </c>
      <c r="I1042" s="604"/>
      <c r="J1042" s="100"/>
      <c r="K1042" s="100"/>
      <c r="L1042" s="517"/>
      <c r="M1042" s="517"/>
      <c r="N1042" s="517"/>
      <c r="O1042" s="517"/>
      <c r="P1042" s="517"/>
      <c r="Q1042" s="83">
        <v>1</v>
      </c>
      <c r="R1042" s="323">
        <v>61700</v>
      </c>
      <c r="S1042" s="323">
        <v>38300</v>
      </c>
      <c r="T1042" s="73" t="s">
        <v>1005</v>
      </c>
      <c r="U1042" s="83"/>
      <c r="V1042" s="83">
        <v>1</v>
      </c>
      <c r="W1042" s="55">
        <v>556358</v>
      </c>
      <c r="X1042" s="55">
        <v>1672396</v>
      </c>
      <c r="Y1042" s="87" t="s">
        <v>635</v>
      </c>
      <c r="Z1042" s="87"/>
      <c r="AA1042" s="88" t="s">
        <v>36</v>
      </c>
      <c r="AB1042" s="581" t="s">
        <v>1192</v>
      </c>
    </row>
    <row r="1043" spans="1:30">
      <c r="A1043" s="661" t="s">
        <v>1287</v>
      </c>
      <c r="B1043" s="661"/>
      <c r="C1043" s="78"/>
      <c r="D1043" s="85"/>
      <c r="E1043" s="85"/>
      <c r="F1043" s="85"/>
      <c r="G1043" s="84"/>
      <c r="H1043" s="378"/>
      <c r="I1043" s="376"/>
      <c r="Q1043" s="51">
        <v>1</v>
      </c>
      <c r="R1043" s="341">
        <v>61700</v>
      </c>
      <c r="S1043" s="341">
        <v>38300</v>
      </c>
      <c r="T1043" s="53" t="s">
        <v>1005</v>
      </c>
      <c r="V1043" s="51">
        <v>1</v>
      </c>
      <c r="W1043" s="54">
        <v>557502</v>
      </c>
      <c r="X1043" s="54">
        <v>1671795</v>
      </c>
      <c r="Y1043" s="54" t="s">
        <v>635</v>
      </c>
      <c r="AA1043" s="243" t="s">
        <v>36</v>
      </c>
      <c r="AB1043" s="422" t="s">
        <v>1193</v>
      </c>
    </row>
    <row r="1044" spans="1:30">
      <c r="A1044" s="661" t="s">
        <v>1288</v>
      </c>
      <c r="B1044" s="661"/>
      <c r="C1044" s="78"/>
      <c r="D1044" s="85"/>
      <c r="E1044" s="85"/>
      <c r="F1044" s="85"/>
      <c r="G1044" s="84"/>
      <c r="H1044" s="378"/>
      <c r="I1044" s="376"/>
      <c r="Q1044" s="51">
        <v>1</v>
      </c>
      <c r="R1044" s="341">
        <v>61700</v>
      </c>
      <c r="S1044" s="341">
        <v>38300</v>
      </c>
      <c r="T1044" s="53" t="s">
        <v>1005</v>
      </c>
      <c r="V1044" s="51">
        <v>1</v>
      </c>
      <c r="W1044" s="54">
        <v>557408</v>
      </c>
      <c r="X1044" s="54">
        <v>1671848</v>
      </c>
      <c r="Y1044" s="54" t="s">
        <v>635</v>
      </c>
      <c r="AA1044" s="243" t="s">
        <v>36</v>
      </c>
    </row>
    <row r="1045" spans="1:30">
      <c r="A1045" s="661" t="s">
        <v>1274</v>
      </c>
      <c r="B1045" s="661"/>
      <c r="C1045" s="78"/>
      <c r="D1045" s="85"/>
      <c r="E1045" s="85"/>
      <c r="F1045" s="85"/>
      <c r="G1045" s="84"/>
      <c r="H1045" s="378"/>
      <c r="I1045" s="376"/>
      <c r="Q1045" s="51">
        <v>1</v>
      </c>
      <c r="R1045" s="341">
        <v>61700</v>
      </c>
      <c r="S1045" s="341">
        <v>38300</v>
      </c>
      <c r="T1045" s="53" t="s">
        <v>1005</v>
      </c>
      <c r="V1045" s="51">
        <v>1</v>
      </c>
      <c r="W1045" s="54">
        <v>557633</v>
      </c>
      <c r="X1045" s="54">
        <v>1671859</v>
      </c>
      <c r="Y1045" s="54" t="s">
        <v>635</v>
      </c>
      <c r="AA1045" s="243" t="s">
        <v>36</v>
      </c>
    </row>
    <row r="1046" spans="1:30">
      <c r="A1046" s="661" t="s">
        <v>1289</v>
      </c>
      <c r="B1046" s="661"/>
      <c r="C1046" s="78"/>
      <c r="D1046" s="85"/>
      <c r="E1046" s="85"/>
      <c r="F1046" s="85"/>
      <c r="G1046" s="84"/>
      <c r="H1046" s="378"/>
      <c r="I1046" s="376"/>
      <c r="Q1046" s="51">
        <v>1</v>
      </c>
      <c r="R1046" s="341">
        <v>61700</v>
      </c>
      <c r="S1046" s="341">
        <v>38300</v>
      </c>
      <c r="T1046" s="53" t="s">
        <v>1005</v>
      </c>
      <c r="V1046" s="51">
        <v>1</v>
      </c>
      <c r="W1046" s="54">
        <v>557724</v>
      </c>
      <c r="X1046" s="54">
        <v>1671672</v>
      </c>
      <c r="Y1046" s="54" t="s">
        <v>635</v>
      </c>
      <c r="AA1046" s="243" t="s">
        <v>36</v>
      </c>
    </row>
    <row r="1047" spans="1:30">
      <c r="C1047" s="78"/>
      <c r="D1047" s="85"/>
      <c r="E1047" s="85"/>
      <c r="F1047" s="85"/>
      <c r="G1047" s="84"/>
      <c r="H1047" s="378"/>
      <c r="I1047" s="376"/>
      <c r="Q1047" s="51">
        <v>1</v>
      </c>
      <c r="R1047" s="341">
        <v>61700</v>
      </c>
      <c r="S1047" s="341">
        <v>38300</v>
      </c>
      <c r="T1047" s="53" t="s">
        <v>1005</v>
      </c>
      <c r="V1047" s="51">
        <v>1</v>
      </c>
      <c r="W1047" s="54">
        <v>557283</v>
      </c>
      <c r="X1047" s="54">
        <v>1672004</v>
      </c>
      <c r="Y1047" s="54" t="s">
        <v>635</v>
      </c>
      <c r="AA1047" s="243" t="s">
        <v>36</v>
      </c>
    </row>
    <row r="1048" spans="1:30" s="123" customFormat="1" ht="21.75" thickBot="1">
      <c r="A1048" s="511" t="s">
        <v>1006</v>
      </c>
      <c r="B1048" s="511"/>
      <c r="C1048" s="549"/>
      <c r="D1048" s="511"/>
      <c r="E1048" s="511"/>
      <c r="F1048" s="511"/>
      <c r="G1048" s="510">
        <f>SUM(G1049+G1101+G1142)</f>
        <v>100</v>
      </c>
      <c r="H1048" s="69">
        <v>61700</v>
      </c>
      <c r="I1048" s="210"/>
      <c r="J1048" s="511"/>
      <c r="K1048" s="511"/>
      <c r="L1048" s="510">
        <f>L1049+L1101+L1142</f>
        <v>20</v>
      </c>
      <c r="M1048" s="510">
        <f>M1049+M1101+M1142</f>
        <v>20</v>
      </c>
      <c r="N1048" s="510">
        <f>N1049+N1101+N1142</f>
        <v>20</v>
      </c>
      <c r="O1048" s="510">
        <f>O1049+O1101+O1142</f>
        <v>0</v>
      </c>
      <c r="P1048" s="510">
        <f>P1049+P1101+P1142</f>
        <v>0</v>
      </c>
      <c r="Q1048" s="510">
        <f>G1048-L1048+M1048</f>
        <v>100</v>
      </c>
      <c r="R1048" s="510">
        <f>R1049+R1101+R1142</f>
        <v>6170000</v>
      </c>
      <c r="S1048" s="510">
        <f>S1049+S1101+S1142</f>
        <v>3830000</v>
      </c>
      <c r="T1048" s="511"/>
      <c r="U1048" s="510">
        <f>U1049+U1101+U1142</f>
        <v>20</v>
      </c>
      <c r="V1048" s="510">
        <f>G1048-L1048+M1048</f>
        <v>100</v>
      </c>
      <c r="W1048" s="630"/>
      <c r="X1048" s="630"/>
      <c r="Y1048" s="630"/>
      <c r="Z1048" s="630">
        <f>COUNTA(Z1049+Z1101+Z1142)</f>
        <v>1</v>
      </c>
      <c r="AA1048" s="630">
        <f>COUNTA(AA1049+AA1101+AA1142)</f>
        <v>1</v>
      </c>
      <c r="AB1048" s="510"/>
      <c r="AC1048" s="510"/>
      <c r="AD1048" s="510"/>
    </row>
    <row r="1049" spans="1:30" s="497" customFormat="1" ht="21.75" thickBot="1">
      <c r="A1049" s="519">
        <v>35</v>
      </c>
      <c r="B1049" s="520" t="s">
        <v>1007</v>
      </c>
      <c r="D1049" s="531"/>
      <c r="E1049" s="531"/>
      <c r="F1049" s="531"/>
      <c r="G1049" s="522">
        <f>SUM(G1050:G1091)</f>
        <v>50</v>
      </c>
      <c r="H1049" s="523">
        <v>61700</v>
      </c>
      <c r="I1049" s="631"/>
      <c r="J1049" s="531"/>
      <c r="K1049" s="531"/>
      <c r="L1049" s="545">
        <f>SUM(L1050:L1100)</f>
        <v>20</v>
      </c>
      <c r="M1049" s="545">
        <f>SUM(M1050:M1100)</f>
        <v>20</v>
      </c>
      <c r="N1049" s="545">
        <f>SUM(N1050:N1100)</f>
        <v>20</v>
      </c>
      <c r="O1049" s="545">
        <f>SUM(O1050:O1100)</f>
        <v>0</v>
      </c>
      <c r="P1049" s="545">
        <f>SUM(P1050:P1100)</f>
        <v>0</v>
      </c>
      <c r="Q1049" s="524">
        <f>G1049-L1049+M1049</f>
        <v>50</v>
      </c>
      <c r="R1049" s="524">
        <f>SUM(R1050:R1100)</f>
        <v>3085000</v>
      </c>
      <c r="S1049" s="524">
        <f>SUM(S1050:S1100)</f>
        <v>1915000</v>
      </c>
      <c r="T1049" s="531"/>
      <c r="U1049" s="522">
        <f>SUM(U1050:U1100)</f>
        <v>20</v>
      </c>
      <c r="V1049" s="524">
        <f>G1049-L1049+M1049</f>
        <v>50</v>
      </c>
      <c r="W1049" s="525"/>
      <c r="X1049" s="525"/>
      <c r="Y1049" s="525"/>
      <c r="Z1049" s="525">
        <f>COUNTA(Z1050:Z1100)</f>
        <v>7</v>
      </c>
      <c r="AA1049" s="525">
        <f>COUNTA(AA1050:AA1100)</f>
        <v>43</v>
      </c>
      <c r="AB1049" s="522"/>
      <c r="AC1049" s="522"/>
      <c r="AD1049" s="522"/>
    </row>
    <row r="1050" spans="1:30" s="73" customFormat="1">
      <c r="A1050" s="662" t="s">
        <v>1175</v>
      </c>
      <c r="B1050" s="662"/>
      <c r="D1050" s="100" t="s">
        <v>1008</v>
      </c>
      <c r="E1050" s="100" t="s">
        <v>1009</v>
      </c>
      <c r="F1050" s="100"/>
      <c r="G1050" s="89">
        <v>20</v>
      </c>
      <c r="H1050" s="89">
        <v>61700</v>
      </c>
      <c r="I1050" s="205"/>
      <c r="J1050" s="100"/>
      <c r="K1050" s="100"/>
      <c r="L1050" s="517"/>
      <c r="M1050" s="517"/>
      <c r="N1050" s="517"/>
      <c r="O1050" s="517"/>
      <c r="P1050" s="517"/>
      <c r="Q1050" s="83">
        <v>1</v>
      </c>
      <c r="R1050" s="323">
        <v>61700</v>
      </c>
      <c r="S1050" s="323">
        <v>38300</v>
      </c>
      <c r="T1050" s="73" t="s">
        <v>1010</v>
      </c>
      <c r="U1050" s="83"/>
      <c r="V1050" s="83">
        <v>1</v>
      </c>
      <c r="W1050" s="55">
        <v>473297</v>
      </c>
      <c r="X1050" s="55">
        <v>1647410</v>
      </c>
      <c r="Y1050" s="55" t="s">
        <v>635</v>
      </c>
      <c r="Z1050" s="55"/>
      <c r="AA1050" s="56" t="s">
        <v>36</v>
      </c>
      <c r="AB1050" s="73" t="s">
        <v>1196</v>
      </c>
      <c r="AD1050" s="581" t="s">
        <v>1011</v>
      </c>
    </row>
    <row r="1051" spans="1:30">
      <c r="A1051" s="661" t="s">
        <v>1290</v>
      </c>
      <c r="B1051" s="661"/>
      <c r="I1051" s="208"/>
      <c r="Q1051" s="51">
        <v>1</v>
      </c>
      <c r="R1051" s="341">
        <v>61700</v>
      </c>
      <c r="S1051" s="341">
        <v>38300</v>
      </c>
      <c r="T1051" s="53" t="s">
        <v>1010</v>
      </c>
      <c r="V1051" s="51">
        <v>1</v>
      </c>
      <c r="W1051" s="54">
        <v>473284</v>
      </c>
      <c r="X1051" s="54">
        <v>1647423</v>
      </c>
      <c r="Y1051" s="54" t="s">
        <v>635</v>
      </c>
      <c r="AA1051" s="243" t="s">
        <v>36</v>
      </c>
      <c r="AB1051" s="53" t="s">
        <v>1197</v>
      </c>
      <c r="AD1051" s="422"/>
    </row>
    <row r="1052" spans="1:30">
      <c r="A1052" s="661" t="s">
        <v>1291</v>
      </c>
      <c r="B1052" s="661"/>
      <c r="I1052" s="208"/>
      <c r="Q1052" s="51">
        <v>1</v>
      </c>
      <c r="R1052" s="341">
        <v>61700</v>
      </c>
      <c r="S1052" s="341">
        <v>38300</v>
      </c>
      <c r="T1052" s="53" t="s">
        <v>1010</v>
      </c>
      <c r="V1052" s="51">
        <v>1</v>
      </c>
      <c r="W1052" s="54">
        <v>473264</v>
      </c>
      <c r="X1052" s="54">
        <v>1647472</v>
      </c>
      <c r="Y1052" s="54" t="s">
        <v>635</v>
      </c>
      <c r="AA1052" s="243" t="s">
        <v>36</v>
      </c>
      <c r="AD1052" s="422" t="s">
        <v>1011</v>
      </c>
    </row>
    <row r="1053" spans="1:30">
      <c r="A1053" s="661" t="s">
        <v>1274</v>
      </c>
      <c r="B1053" s="661"/>
      <c r="I1053" s="208"/>
      <c r="Q1053" s="51">
        <v>1</v>
      </c>
      <c r="R1053" s="341">
        <v>61700</v>
      </c>
      <c r="S1053" s="341">
        <v>38300</v>
      </c>
      <c r="T1053" s="53" t="s">
        <v>1010</v>
      </c>
      <c r="V1053" s="51">
        <v>1</v>
      </c>
      <c r="W1053" s="54">
        <v>473223</v>
      </c>
      <c r="X1053" s="54">
        <v>1647420</v>
      </c>
      <c r="Y1053" s="54" t="s">
        <v>635</v>
      </c>
      <c r="AA1053" s="243" t="s">
        <v>36</v>
      </c>
      <c r="AD1053" s="422" t="s">
        <v>1011</v>
      </c>
    </row>
    <row r="1054" spans="1:30">
      <c r="A1054" s="661" t="s">
        <v>1292</v>
      </c>
      <c r="B1054" s="661"/>
      <c r="I1054" s="208"/>
      <c r="Q1054" s="51">
        <v>1</v>
      </c>
      <c r="R1054" s="341">
        <v>61700</v>
      </c>
      <c r="S1054" s="341">
        <v>38300</v>
      </c>
      <c r="T1054" s="53" t="s">
        <v>1010</v>
      </c>
      <c r="V1054" s="51">
        <v>1</v>
      </c>
      <c r="W1054" s="54">
        <v>475044</v>
      </c>
      <c r="X1054" s="54">
        <v>1647806</v>
      </c>
      <c r="Y1054" s="54" t="s">
        <v>635</v>
      </c>
      <c r="AA1054" s="243" t="s">
        <v>36</v>
      </c>
      <c r="AD1054" s="422" t="s">
        <v>1012</v>
      </c>
    </row>
    <row r="1055" spans="1:30">
      <c r="I1055" s="208"/>
      <c r="Q1055" s="51">
        <v>1</v>
      </c>
      <c r="R1055" s="341">
        <v>61700</v>
      </c>
      <c r="S1055" s="341">
        <v>38300</v>
      </c>
      <c r="T1055" s="53" t="s">
        <v>1010</v>
      </c>
      <c r="V1055" s="51">
        <v>1</v>
      </c>
      <c r="W1055" s="54">
        <v>475032</v>
      </c>
      <c r="X1055" s="54">
        <v>1647757</v>
      </c>
      <c r="Y1055" s="54" t="s">
        <v>635</v>
      </c>
      <c r="AA1055" s="243" t="s">
        <v>36</v>
      </c>
      <c r="AD1055" s="422" t="s">
        <v>1013</v>
      </c>
    </row>
    <row r="1056" spans="1:30">
      <c r="I1056" s="208"/>
      <c r="Q1056" s="51">
        <v>1</v>
      </c>
      <c r="R1056" s="341">
        <v>61700</v>
      </c>
      <c r="S1056" s="341">
        <v>38300</v>
      </c>
      <c r="T1056" s="53" t="s">
        <v>1010</v>
      </c>
      <c r="V1056" s="51">
        <v>1</v>
      </c>
      <c r="W1056" s="54">
        <v>475038</v>
      </c>
      <c r="X1056" s="54">
        <v>1647608</v>
      </c>
      <c r="Y1056" s="54" t="s">
        <v>635</v>
      </c>
      <c r="Z1056" s="243" t="s">
        <v>36</v>
      </c>
      <c r="AD1056" s="422" t="s">
        <v>1013</v>
      </c>
    </row>
    <row r="1057" spans="4:30">
      <c r="I1057" s="208"/>
      <c r="Q1057" s="51">
        <v>1</v>
      </c>
      <c r="R1057" s="341">
        <v>61700</v>
      </c>
      <c r="S1057" s="341">
        <v>38300</v>
      </c>
      <c r="T1057" s="53" t="s">
        <v>1010</v>
      </c>
      <c r="V1057" s="51">
        <v>1</v>
      </c>
      <c r="W1057" s="54">
        <v>475020</v>
      </c>
      <c r="X1057" s="54">
        <v>1647564</v>
      </c>
      <c r="Y1057" s="54" t="s">
        <v>635</v>
      </c>
      <c r="Z1057" s="243" t="s">
        <v>36</v>
      </c>
      <c r="AD1057" s="422" t="s">
        <v>1014</v>
      </c>
    </row>
    <row r="1058" spans="4:30">
      <c r="I1058" s="208"/>
      <c r="Q1058" s="51">
        <v>1</v>
      </c>
      <c r="R1058" s="341">
        <v>61700</v>
      </c>
      <c r="S1058" s="341">
        <v>38300</v>
      </c>
      <c r="T1058" s="53" t="s">
        <v>1010</v>
      </c>
      <c r="V1058" s="51">
        <v>1</v>
      </c>
      <c r="W1058" s="54">
        <v>475051</v>
      </c>
      <c r="X1058" s="54">
        <v>1647594</v>
      </c>
      <c r="Y1058" s="54" t="s">
        <v>635</v>
      </c>
      <c r="AA1058" s="243" t="s">
        <v>36</v>
      </c>
      <c r="AD1058" s="422" t="s">
        <v>1014</v>
      </c>
    </row>
    <row r="1059" spans="4:30">
      <c r="I1059" s="208"/>
      <c r="Q1059" s="51">
        <v>1</v>
      </c>
      <c r="R1059" s="341">
        <v>61700</v>
      </c>
      <c r="S1059" s="341">
        <v>38300</v>
      </c>
      <c r="T1059" s="53" t="s">
        <v>1015</v>
      </c>
      <c r="V1059" s="51">
        <v>1</v>
      </c>
      <c r="W1059" s="54">
        <v>464691</v>
      </c>
      <c r="X1059" s="54">
        <v>1649600</v>
      </c>
      <c r="Y1059" s="54" t="s">
        <v>635</v>
      </c>
      <c r="AA1059" s="243" t="s">
        <v>36</v>
      </c>
      <c r="AD1059" s="422" t="s">
        <v>1013</v>
      </c>
    </row>
    <row r="1060" spans="4:30">
      <c r="I1060" s="208"/>
      <c r="Q1060" s="51">
        <v>1</v>
      </c>
      <c r="R1060" s="341">
        <v>61700</v>
      </c>
      <c r="S1060" s="341">
        <v>38300</v>
      </c>
      <c r="T1060" s="53" t="s">
        <v>1015</v>
      </c>
      <c r="V1060" s="51">
        <v>1</v>
      </c>
      <c r="W1060" s="54">
        <v>464696</v>
      </c>
      <c r="X1060" s="54">
        <v>1649653</v>
      </c>
      <c r="Y1060" s="54" t="s">
        <v>635</v>
      </c>
      <c r="AA1060" s="243" t="s">
        <v>36</v>
      </c>
      <c r="AD1060" s="422" t="s">
        <v>1016</v>
      </c>
    </row>
    <row r="1061" spans="4:30">
      <c r="I1061" s="208"/>
      <c r="Q1061" s="51">
        <v>1</v>
      </c>
      <c r="R1061" s="341">
        <v>61700</v>
      </c>
      <c r="S1061" s="341">
        <v>38300</v>
      </c>
      <c r="T1061" s="53" t="s">
        <v>1015</v>
      </c>
      <c r="V1061" s="51">
        <v>1</v>
      </c>
      <c r="W1061" s="54">
        <v>464525</v>
      </c>
      <c r="X1061" s="54">
        <v>1648746</v>
      </c>
      <c r="Y1061" s="54" t="s">
        <v>635</v>
      </c>
      <c r="AA1061" s="243" t="s">
        <v>36</v>
      </c>
      <c r="AD1061" s="422" t="s">
        <v>1016</v>
      </c>
    </row>
    <row r="1062" spans="4:30">
      <c r="I1062" s="208"/>
      <c r="Q1062" s="51">
        <v>1</v>
      </c>
      <c r="R1062" s="341">
        <v>61700</v>
      </c>
      <c r="S1062" s="341">
        <v>38300</v>
      </c>
      <c r="T1062" s="53" t="s">
        <v>1015</v>
      </c>
      <c r="V1062" s="51">
        <v>1</v>
      </c>
      <c r="W1062" s="54">
        <v>464495</v>
      </c>
      <c r="X1062" s="54">
        <v>1648707</v>
      </c>
      <c r="Y1062" s="54" t="s">
        <v>635</v>
      </c>
      <c r="AA1062" s="243" t="s">
        <v>36</v>
      </c>
      <c r="AD1062" s="422" t="s">
        <v>1017</v>
      </c>
    </row>
    <row r="1063" spans="4:30">
      <c r="I1063" s="208"/>
      <c r="Q1063" s="51">
        <v>1</v>
      </c>
      <c r="R1063" s="341">
        <v>61700</v>
      </c>
      <c r="S1063" s="341">
        <v>38300</v>
      </c>
      <c r="T1063" s="53" t="s">
        <v>1015</v>
      </c>
      <c r="V1063" s="51">
        <v>1</v>
      </c>
      <c r="W1063" s="54">
        <v>462132</v>
      </c>
      <c r="X1063" s="54">
        <v>1647359</v>
      </c>
      <c r="Y1063" s="54" t="s">
        <v>635</v>
      </c>
      <c r="AA1063" s="243" t="s">
        <v>36</v>
      </c>
      <c r="AD1063" s="422" t="s">
        <v>1013</v>
      </c>
    </row>
    <row r="1064" spans="4:30">
      <c r="I1064" s="208"/>
      <c r="Q1064" s="51">
        <v>1</v>
      </c>
      <c r="R1064" s="341">
        <v>61700</v>
      </c>
      <c r="S1064" s="341">
        <v>38300</v>
      </c>
      <c r="T1064" s="53" t="s">
        <v>1015</v>
      </c>
      <c r="V1064" s="51">
        <v>1</v>
      </c>
      <c r="W1064" s="54">
        <v>462132</v>
      </c>
      <c r="X1064" s="54">
        <v>1647959</v>
      </c>
      <c r="Y1064" s="54" t="s">
        <v>635</v>
      </c>
      <c r="AA1064" s="243" t="s">
        <v>36</v>
      </c>
      <c r="AD1064" s="422" t="s">
        <v>1018</v>
      </c>
    </row>
    <row r="1065" spans="4:30">
      <c r="I1065" s="208"/>
      <c r="Q1065" s="51">
        <v>1</v>
      </c>
      <c r="R1065" s="341">
        <v>61700</v>
      </c>
      <c r="S1065" s="341">
        <v>38300</v>
      </c>
      <c r="T1065" s="53" t="s">
        <v>1015</v>
      </c>
      <c r="V1065" s="51">
        <v>1</v>
      </c>
      <c r="W1065" s="54">
        <v>462492</v>
      </c>
      <c r="X1065" s="54">
        <v>1647864</v>
      </c>
      <c r="Y1065" s="54" t="s">
        <v>635</v>
      </c>
      <c r="AA1065" s="243" t="s">
        <v>36</v>
      </c>
      <c r="AD1065" s="422" t="s">
        <v>1019</v>
      </c>
    </row>
    <row r="1066" spans="4:30">
      <c r="D1066" s="85"/>
      <c r="E1066" s="85"/>
      <c r="F1066" s="85"/>
      <c r="G1066" s="84"/>
      <c r="H1066" s="84"/>
      <c r="I1066" s="128"/>
      <c r="J1066" s="85"/>
      <c r="Q1066" s="51">
        <v>1</v>
      </c>
      <c r="R1066" s="341">
        <v>61700</v>
      </c>
      <c r="S1066" s="341">
        <v>38300</v>
      </c>
      <c r="T1066" s="53" t="s">
        <v>1015</v>
      </c>
      <c r="V1066" s="51">
        <v>1</v>
      </c>
      <c r="W1066" s="54">
        <v>464585</v>
      </c>
      <c r="X1066" s="54">
        <v>1649093</v>
      </c>
      <c r="Y1066" s="54" t="s">
        <v>635</v>
      </c>
      <c r="AA1066" s="243" t="s">
        <v>36</v>
      </c>
      <c r="AD1066" s="422" t="s">
        <v>1020</v>
      </c>
    </row>
    <row r="1067" spans="4:30">
      <c r="I1067" s="208"/>
      <c r="Q1067" s="51">
        <v>1</v>
      </c>
      <c r="R1067" s="341">
        <v>61700</v>
      </c>
      <c r="S1067" s="341">
        <v>38300</v>
      </c>
      <c r="T1067" s="53" t="s">
        <v>1015</v>
      </c>
      <c r="V1067" s="51">
        <v>1</v>
      </c>
      <c r="W1067" s="54">
        <v>465725</v>
      </c>
      <c r="X1067" s="54">
        <v>1648088</v>
      </c>
      <c r="Y1067" s="54" t="s">
        <v>635</v>
      </c>
      <c r="Z1067" s="243" t="s">
        <v>36</v>
      </c>
      <c r="AD1067" s="422" t="s">
        <v>1021</v>
      </c>
    </row>
    <row r="1068" spans="4:30">
      <c r="D1068" s="85"/>
      <c r="E1068" s="85"/>
      <c r="F1068" s="85"/>
      <c r="G1068" s="84"/>
      <c r="H1068" s="84"/>
      <c r="I1068" s="128"/>
      <c r="J1068" s="85"/>
      <c r="Q1068" s="51">
        <v>1</v>
      </c>
      <c r="R1068" s="341">
        <v>61700</v>
      </c>
      <c r="S1068" s="341">
        <v>38300</v>
      </c>
      <c r="T1068" s="53" t="s">
        <v>1015</v>
      </c>
      <c r="V1068" s="51">
        <v>1</v>
      </c>
      <c r="W1068" s="54">
        <v>465575</v>
      </c>
      <c r="X1068" s="54">
        <v>1648229</v>
      </c>
      <c r="Y1068" s="54" t="s">
        <v>635</v>
      </c>
      <c r="AA1068" s="243" t="s">
        <v>36</v>
      </c>
      <c r="AD1068" s="422" t="s">
        <v>1022</v>
      </c>
    </row>
    <row r="1069" spans="4:30">
      <c r="D1069" s="85"/>
      <c r="E1069" s="85"/>
      <c r="F1069" s="85"/>
      <c r="G1069" s="84"/>
      <c r="H1069" s="84"/>
      <c r="I1069" s="128"/>
      <c r="J1069" s="85"/>
      <c r="Q1069" s="51">
        <v>1</v>
      </c>
      <c r="R1069" s="341">
        <v>61700</v>
      </c>
      <c r="S1069" s="341">
        <v>38300</v>
      </c>
      <c r="T1069" s="53" t="s">
        <v>1015</v>
      </c>
      <c r="V1069" s="51">
        <v>1</v>
      </c>
      <c r="W1069" s="54">
        <v>546430</v>
      </c>
      <c r="X1069" s="54">
        <v>1648325</v>
      </c>
      <c r="Y1069" s="54" t="s">
        <v>635</v>
      </c>
      <c r="AA1069" s="243" t="s">
        <v>36</v>
      </c>
      <c r="AB1069" s="422"/>
      <c r="AC1069" s="422"/>
      <c r="AD1069" s="422" t="s">
        <v>1013</v>
      </c>
    </row>
    <row r="1070" spans="4:30">
      <c r="D1070" s="85"/>
      <c r="E1070" s="85"/>
      <c r="F1070" s="85"/>
      <c r="G1070" s="84"/>
      <c r="H1070" s="84"/>
      <c r="I1070" s="128"/>
      <c r="J1070" s="85"/>
      <c r="K1070" s="104" t="s">
        <v>1023</v>
      </c>
      <c r="L1070" s="113"/>
      <c r="M1070" s="113">
        <v>20</v>
      </c>
      <c r="N1070" s="113">
        <v>20</v>
      </c>
      <c r="O1070" s="113">
        <v>0</v>
      </c>
      <c r="P1070" s="113"/>
      <c r="Q1070" s="103">
        <v>1</v>
      </c>
      <c r="R1070" s="359">
        <v>61700</v>
      </c>
      <c r="S1070" s="359">
        <v>38300</v>
      </c>
      <c r="T1070" s="104" t="s">
        <v>1024</v>
      </c>
      <c r="U1070" s="103">
        <v>20</v>
      </c>
      <c r="V1070" s="103">
        <v>1</v>
      </c>
      <c r="W1070" s="54">
        <v>512842</v>
      </c>
      <c r="X1070" s="54">
        <v>1571038</v>
      </c>
      <c r="Y1070" s="54" t="s">
        <v>635</v>
      </c>
      <c r="AA1070" s="243" t="s">
        <v>36</v>
      </c>
      <c r="AB1070" s="422" t="s">
        <v>1025</v>
      </c>
      <c r="AC1070" s="422"/>
      <c r="AD1070" s="422" t="s">
        <v>1026</v>
      </c>
    </row>
    <row r="1071" spans="4:30">
      <c r="D1071" s="85"/>
      <c r="E1071" s="85"/>
      <c r="F1071" s="85"/>
      <c r="G1071" s="84"/>
      <c r="H1071" s="84"/>
      <c r="I1071" s="128"/>
      <c r="J1071" s="85"/>
      <c r="K1071" s="104"/>
      <c r="L1071" s="113"/>
      <c r="M1071" s="113"/>
      <c r="N1071" s="113"/>
      <c r="O1071" s="113"/>
      <c r="P1071" s="113"/>
      <c r="Q1071" s="103">
        <v>1</v>
      </c>
      <c r="R1071" s="359">
        <v>61700</v>
      </c>
      <c r="S1071" s="359">
        <v>38300</v>
      </c>
      <c r="T1071" s="104" t="s">
        <v>1024</v>
      </c>
      <c r="U1071" s="103"/>
      <c r="V1071" s="103">
        <v>1</v>
      </c>
      <c r="W1071" s="54">
        <v>456453</v>
      </c>
      <c r="X1071" s="54">
        <v>1609567</v>
      </c>
      <c r="Y1071" s="54" t="s">
        <v>635</v>
      </c>
      <c r="AA1071" s="243" t="s">
        <v>36</v>
      </c>
      <c r="AB1071" s="422"/>
      <c r="AC1071" s="422"/>
      <c r="AD1071" s="422"/>
    </row>
    <row r="1072" spans="4:30">
      <c r="I1072" s="208"/>
      <c r="K1072" s="104"/>
      <c r="L1072" s="104"/>
      <c r="M1072" s="104"/>
      <c r="N1072" s="104"/>
      <c r="O1072" s="104"/>
      <c r="P1072" s="104"/>
      <c r="Q1072" s="103">
        <v>1</v>
      </c>
      <c r="R1072" s="359">
        <v>61700</v>
      </c>
      <c r="S1072" s="359">
        <v>38300</v>
      </c>
      <c r="T1072" s="104" t="s">
        <v>1024</v>
      </c>
      <c r="U1072" s="103"/>
      <c r="V1072" s="103">
        <v>1</v>
      </c>
      <c r="W1072" s="54">
        <v>456492</v>
      </c>
      <c r="X1072" s="54">
        <v>1609631</v>
      </c>
      <c r="Y1072" s="54" t="s">
        <v>635</v>
      </c>
      <c r="AA1072" s="243" t="s">
        <v>36</v>
      </c>
      <c r="AB1072" s="422"/>
      <c r="AC1072" s="422"/>
      <c r="AD1072" s="422" t="s">
        <v>1027</v>
      </c>
    </row>
    <row r="1073" spans="9:30">
      <c r="I1073" s="208"/>
      <c r="K1073" s="104"/>
      <c r="L1073" s="104"/>
      <c r="M1073" s="104"/>
      <c r="N1073" s="104"/>
      <c r="O1073" s="104"/>
      <c r="P1073" s="104"/>
      <c r="Q1073" s="103">
        <v>1</v>
      </c>
      <c r="R1073" s="359">
        <v>61700</v>
      </c>
      <c r="S1073" s="359">
        <v>38300</v>
      </c>
      <c r="T1073" s="104" t="s">
        <v>1024</v>
      </c>
      <c r="U1073" s="103"/>
      <c r="V1073" s="103">
        <v>1</v>
      </c>
      <c r="W1073" s="54">
        <v>456530</v>
      </c>
      <c r="X1073" s="54">
        <v>1609635</v>
      </c>
      <c r="Y1073" s="54" t="s">
        <v>635</v>
      </c>
      <c r="AA1073" s="243" t="s">
        <v>36</v>
      </c>
      <c r="AB1073" s="422"/>
      <c r="AC1073" s="422"/>
      <c r="AD1073" s="422" t="s">
        <v>1027</v>
      </c>
    </row>
    <row r="1074" spans="9:30">
      <c r="I1074" s="208"/>
      <c r="K1074" s="104"/>
      <c r="L1074" s="104"/>
      <c r="M1074" s="104"/>
      <c r="N1074" s="104"/>
      <c r="O1074" s="104"/>
      <c r="P1074" s="104"/>
      <c r="Q1074" s="103">
        <v>1</v>
      </c>
      <c r="R1074" s="359">
        <v>61700</v>
      </c>
      <c r="S1074" s="359">
        <v>38300</v>
      </c>
      <c r="T1074" s="104" t="s">
        <v>1024</v>
      </c>
      <c r="U1074" s="103"/>
      <c r="V1074" s="103">
        <v>1</v>
      </c>
      <c r="W1074" s="54">
        <v>456350</v>
      </c>
      <c r="X1074" s="54">
        <v>1609421</v>
      </c>
      <c r="Y1074" s="54" t="s">
        <v>635</v>
      </c>
      <c r="AA1074" s="243" t="s">
        <v>36</v>
      </c>
      <c r="AB1074" s="422"/>
      <c r="AC1074" s="422"/>
      <c r="AD1074" s="422" t="s">
        <v>1027</v>
      </c>
    </row>
    <row r="1075" spans="9:30">
      <c r="I1075" s="208"/>
      <c r="K1075" s="104"/>
      <c r="L1075" s="104"/>
      <c r="M1075" s="104"/>
      <c r="N1075" s="104"/>
      <c r="O1075" s="104"/>
      <c r="P1075" s="104"/>
      <c r="Q1075" s="103">
        <v>1</v>
      </c>
      <c r="R1075" s="359">
        <v>61700</v>
      </c>
      <c r="S1075" s="359">
        <v>38300</v>
      </c>
      <c r="T1075" s="104" t="s">
        <v>1024</v>
      </c>
      <c r="U1075" s="103"/>
      <c r="V1075" s="103">
        <v>1</v>
      </c>
      <c r="W1075" s="54">
        <v>456381</v>
      </c>
      <c r="X1075" s="54">
        <v>1609476</v>
      </c>
      <c r="Y1075" s="54" t="s">
        <v>635</v>
      </c>
      <c r="Z1075" s="243" t="s">
        <v>36</v>
      </c>
      <c r="AB1075" s="422"/>
      <c r="AC1075" s="422"/>
      <c r="AD1075" s="422" t="s">
        <v>1028</v>
      </c>
    </row>
    <row r="1076" spans="9:30">
      <c r="I1076" s="208"/>
      <c r="K1076" s="104"/>
      <c r="L1076" s="104"/>
      <c r="M1076" s="104"/>
      <c r="N1076" s="104"/>
      <c r="O1076" s="104"/>
      <c r="P1076" s="104"/>
      <c r="Q1076" s="103">
        <v>1</v>
      </c>
      <c r="R1076" s="359">
        <v>61700</v>
      </c>
      <c r="S1076" s="359">
        <v>38300</v>
      </c>
      <c r="T1076" s="104" t="s">
        <v>1024</v>
      </c>
      <c r="U1076" s="103"/>
      <c r="V1076" s="103">
        <v>1</v>
      </c>
      <c r="W1076" s="54">
        <v>456396</v>
      </c>
      <c r="X1076" s="54">
        <v>1609547</v>
      </c>
      <c r="Y1076" s="54" t="s">
        <v>635</v>
      </c>
      <c r="Z1076" s="243" t="s">
        <v>36</v>
      </c>
      <c r="AB1076" s="422"/>
      <c r="AC1076" s="422"/>
      <c r="AD1076" s="422" t="s">
        <v>1029</v>
      </c>
    </row>
    <row r="1077" spans="9:30">
      <c r="I1077" s="208"/>
      <c r="K1077" s="104"/>
      <c r="L1077" s="104"/>
      <c r="M1077" s="104"/>
      <c r="N1077" s="104"/>
      <c r="O1077" s="104"/>
      <c r="P1077" s="104"/>
      <c r="Q1077" s="103">
        <v>1</v>
      </c>
      <c r="R1077" s="359">
        <v>61700</v>
      </c>
      <c r="S1077" s="359">
        <v>38300</v>
      </c>
      <c r="T1077" s="104" t="s">
        <v>1024</v>
      </c>
      <c r="U1077" s="103"/>
      <c r="V1077" s="103">
        <v>1</v>
      </c>
      <c r="W1077" s="54">
        <v>456011</v>
      </c>
      <c r="X1077" s="54">
        <v>1610775</v>
      </c>
      <c r="Y1077" s="54" t="s">
        <v>635</v>
      </c>
      <c r="AA1077" s="243" t="s">
        <v>36</v>
      </c>
      <c r="AB1077" s="422"/>
      <c r="AC1077" s="422"/>
      <c r="AD1077" s="422" t="s">
        <v>1029</v>
      </c>
    </row>
    <row r="1078" spans="9:30">
      <c r="I1078" s="208"/>
      <c r="K1078" s="104"/>
      <c r="L1078" s="104"/>
      <c r="M1078" s="104"/>
      <c r="N1078" s="104"/>
      <c r="O1078" s="104"/>
      <c r="P1078" s="104"/>
      <c r="Q1078" s="103">
        <v>1</v>
      </c>
      <c r="R1078" s="359">
        <v>61700</v>
      </c>
      <c r="S1078" s="359">
        <v>38300</v>
      </c>
      <c r="T1078" s="104" t="s">
        <v>1024</v>
      </c>
      <c r="U1078" s="103"/>
      <c r="V1078" s="103">
        <v>1</v>
      </c>
      <c r="W1078" s="54">
        <v>456089</v>
      </c>
      <c r="X1078" s="54">
        <v>1610812</v>
      </c>
      <c r="Y1078" s="54" t="s">
        <v>635</v>
      </c>
      <c r="AA1078" s="243" t="s">
        <v>36</v>
      </c>
      <c r="AB1078" s="422"/>
      <c r="AC1078" s="422"/>
      <c r="AD1078" s="422" t="s">
        <v>1030</v>
      </c>
    </row>
    <row r="1079" spans="9:30">
      <c r="I1079" s="208"/>
      <c r="K1079" s="104"/>
      <c r="L1079" s="104"/>
      <c r="M1079" s="104"/>
      <c r="N1079" s="104"/>
      <c r="O1079" s="104"/>
      <c r="P1079" s="104"/>
      <c r="Q1079" s="103">
        <v>1</v>
      </c>
      <c r="R1079" s="359">
        <v>61700</v>
      </c>
      <c r="S1079" s="359">
        <v>38300</v>
      </c>
      <c r="T1079" s="104" t="s">
        <v>1024</v>
      </c>
      <c r="U1079" s="103"/>
      <c r="V1079" s="103">
        <v>1</v>
      </c>
      <c r="W1079" s="54">
        <v>456195</v>
      </c>
      <c r="X1079" s="54">
        <v>1610812</v>
      </c>
      <c r="Y1079" s="54" t="s">
        <v>635</v>
      </c>
      <c r="AA1079" s="243" t="s">
        <v>36</v>
      </c>
      <c r="AB1079" s="422"/>
      <c r="AC1079" s="422"/>
      <c r="AD1079" s="422" t="s">
        <v>1030</v>
      </c>
    </row>
    <row r="1080" spans="9:30">
      <c r="I1080" s="208"/>
      <c r="K1080" s="104"/>
      <c r="L1080" s="104"/>
      <c r="M1080" s="104"/>
      <c r="N1080" s="104"/>
      <c r="O1080" s="104"/>
      <c r="P1080" s="104"/>
      <c r="Q1080" s="103">
        <v>1</v>
      </c>
      <c r="R1080" s="359">
        <v>61700</v>
      </c>
      <c r="S1080" s="359">
        <v>38300</v>
      </c>
      <c r="T1080" s="104" t="s">
        <v>1024</v>
      </c>
      <c r="U1080" s="103"/>
      <c r="V1080" s="103">
        <v>1</v>
      </c>
      <c r="W1080" s="54">
        <v>456295</v>
      </c>
      <c r="X1080" s="54">
        <v>1610824</v>
      </c>
      <c r="Y1080" s="54" t="s">
        <v>635</v>
      </c>
      <c r="Z1080" s="243" t="s">
        <v>36</v>
      </c>
      <c r="AB1080" s="422"/>
      <c r="AC1080" s="422"/>
      <c r="AD1080" s="422" t="s">
        <v>1031</v>
      </c>
    </row>
    <row r="1081" spans="9:30">
      <c r="I1081" s="208"/>
      <c r="K1081" s="104"/>
      <c r="L1081" s="104"/>
      <c r="M1081" s="104"/>
      <c r="N1081" s="104"/>
      <c r="O1081" s="104"/>
      <c r="P1081" s="104"/>
      <c r="Q1081" s="103">
        <v>1</v>
      </c>
      <c r="R1081" s="359">
        <v>61700</v>
      </c>
      <c r="S1081" s="359">
        <v>38300</v>
      </c>
      <c r="T1081" s="104" t="s">
        <v>1024</v>
      </c>
      <c r="U1081" s="103"/>
      <c r="V1081" s="103">
        <v>1</v>
      </c>
      <c r="W1081" s="54">
        <v>458301</v>
      </c>
      <c r="X1081" s="54">
        <v>1610854</v>
      </c>
      <c r="Y1081" s="54" t="s">
        <v>635</v>
      </c>
      <c r="AA1081" s="243" t="s">
        <v>36</v>
      </c>
      <c r="AB1081" s="422"/>
      <c r="AC1081" s="422"/>
      <c r="AD1081" s="422" t="s">
        <v>1032</v>
      </c>
    </row>
    <row r="1082" spans="9:30">
      <c r="I1082" s="208"/>
      <c r="K1082" s="104"/>
      <c r="L1082" s="104"/>
      <c r="M1082" s="104"/>
      <c r="N1082" s="104"/>
      <c r="O1082" s="104"/>
      <c r="P1082" s="104"/>
      <c r="Q1082" s="103">
        <v>1</v>
      </c>
      <c r="R1082" s="359">
        <v>61700</v>
      </c>
      <c r="S1082" s="359">
        <v>38300</v>
      </c>
      <c r="T1082" s="104" t="s">
        <v>1024</v>
      </c>
      <c r="U1082" s="103"/>
      <c r="V1082" s="103">
        <v>1</v>
      </c>
      <c r="W1082" s="54">
        <v>455224</v>
      </c>
      <c r="X1082" s="54">
        <v>1610930</v>
      </c>
      <c r="Y1082" s="54" t="s">
        <v>635</v>
      </c>
      <c r="AA1082" s="243" t="s">
        <v>36</v>
      </c>
      <c r="AB1082" s="422"/>
      <c r="AC1082" s="422"/>
      <c r="AD1082" s="422" t="s">
        <v>1027</v>
      </c>
    </row>
    <row r="1083" spans="9:30">
      <c r="I1083" s="208"/>
      <c r="K1083" s="104"/>
      <c r="L1083" s="104"/>
      <c r="M1083" s="104"/>
      <c r="N1083" s="104"/>
      <c r="O1083" s="104"/>
      <c r="P1083" s="104"/>
      <c r="Q1083" s="103">
        <v>1</v>
      </c>
      <c r="R1083" s="359">
        <v>61700</v>
      </c>
      <c r="S1083" s="359">
        <v>38300</v>
      </c>
      <c r="T1083" s="104" t="s">
        <v>1024</v>
      </c>
      <c r="U1083" s="103"/>
      <c r="V1083" s="103">
        <v>1</v>
      </c>
      <c r="W1083" s="54">
        <v>455253</v>
      </c>
      <c r="X1083" s="54">
        <v>1610883</v>
      </c>
      <c r="Y1083" s="54" t="s">
        <v>635</v>
      </c>
      <c r="AA1083" s="243" t="s">
        <v>36</v>
      </c>
      <c r="AB1083" s="422"/>
      <c r="AC1083" s="422"/>
      <c r="AD1083" s="422" t="s">
        <v>1027</v>
      </c>
    </row>
    <row r="1084" spans="9:30">
      <c r="I1084" s="208"/>
      <c r="K1084" s="104"/>
      <c r="L1084" s="104"/>
      <c r="M1084" s="104"/>
      <c r="N1084" s="104"/>
      <c r="O1084" s="104"/>
      <c r="P1084" s="104"/>
      <c r="Q1084" s="103">
        <v>1</v>
      </c>
      <c r="R1084" s="359">
        <v>61700</v>
      </c>
      <c r="S1084" s="359">
        <v>38300</v>
      </c>
      <c r="T1084" s="104" t="s">
        <v>1024</v>
      </c>
      <c r="U1084" s="103"/>
      <c r="V1084" s="103">
        <v>1</v>
      </c>
      <c r="W1084" s="54">
        <v>455251</v>
      </c>
      <c r="X1084" s="54">
        <v>1610864</v>
      </c>
      <c r="Y1084" s="54" t="s">
        <v>635</v>
      </c>
      <c r="AA1084" s="243" t="s">
        <v>36</v>
      </c>
      <c r="AB1084" s="422"/>
      <c r="AC1084" s="422"/>
      <c r="AD1084" s="422" t="s">
        <v>1033</v>
      </c>
    </row>
    <row r="1085" spans="9:30">
      <c r="I1085" s="208"/>
      <c r="K1085" s="104"/>
      <c r="L1085" s="104"/>
      <c r="M1085" s="104"/>
      <c r="N1085" s="104"/>
      <c r="O1085" s="104"/>
      <c r="P1085" s="104"/>
      <c r="Q1085" s="103">
        <v>1</v>
      </c>
      <c r="R1085" s="359">
        <v>61700</v>
      </c>
      <c r="S1085" s="359">
        <v>38300</v>
      </c>
      <c r="T1085" s="104" t="s">
        <v>1024</v>
      </c>
      <c r="U1085" s="103"/>
      <c r="V1085" s="103">
        <v>1</v>
      </c>
      <c r="W1085" s="54">
        <v>455255</v>
      </c>
      <c r="X1085" s="54">
        <v>1610842</v>
      </c>
      <c r="Y1085" s="54" t="s">
        <v>635</v>
      </c>
      <c r="AA1085" s="243" t="s">
        <v>36</v>
      </c>
      <c r="AB1085" s="422"/>
      <c r="AC1085" s="422"/>
      <c r="AD1085" s="422" t="s">
        <v>1034</v>
      </c>
    </row>
    <row r="1086" spans="9:30">
      <c r="I1086" s="208"/>
      <c r="K1086" s="104"/>
      <c r="L1086" s="104"/>
      <c r="M1086" s="104"/>
      <c r="N1086" s="104"/>
      <c r="O1086" s="104"/>
      <c r="P1086" s="104"/>
      <c r="Q1086" s="103">
        <v>1</v>
      </c>
      <c r="R1086" s="359">
        <v>61700</v>
      </c>
      <c r="S1086" s="359">
        <v>38300</v>
      </c>
      <c r="T1086" s="104" t="s">
        <v>1024</v>
      </c>
      <c r="U1086" s="103"/>
      <c r="V1086" s="103">
        <v>1</v>
      </c>
      <c r="W1086" s="54">
        <v>455200</v>
      </c>
      <c r="X1086" s="54">
        <v>1610734</v>
      </c>
      <c r="Y1086" s="54" t="s">
        <v>635</v>
      </c>
      <c r="AA1086" s="243" t="s">
        <v>36</v>
      </c>
      <c r="AB1086" s="422"/>
      <c r="AC1086" s="422"/>
      <c r="AD1086" s="422" t="s">
        <v>1027</v>
      </c>
    </row>
    <row r="1087" spans="9:30">
      <c r="I1087" s="208"/>
      <c r="K1087" s="104"/>
      <c r="L1087" s="104"/>
      <c r="M1087" s="104"/>
      <c r="N1087" s="104"/>
      <c r="O1087" s="104"/>
      <c r="P1087" s="104"/>
      <c r="Q1087" s="103">
        <v>1</v>
      </c>
      <c r="R1087" s="359">
        <v>61700</v>
      </c>
      <c r="S1087" s="359">
        <v>38300</v>
      </c>
      <c r="T1087" s="104" t="s">
        <v>1023</v>
      </c>
      <c r="U1087" s="103"/>
      <c r="V1087" s="103">
        <v>1</v>
      </c>
      <c r="W1087" s="54">
        <v>453304</v>
      </c>
      <c r="X1087" s="54">
        <v>1616503</v>
      </c>
      <c r="Y1087" s="54" t="s">
        <v>635</v>
      </c>
      <c r="AA1087" s="243" t="s">
        <v>36</v>
      </c>
      <c r="AB1087" s="422"/>
      <c r="AC1087" s="422"/>
      <c r="AD1087" s="422" t="s">
        <v>1026</v>
      </c>
    </row>
    <row r="1088" spans="9:30">
      <c r="I1088" s="208"/>
      <c r="K1088" s="104"/>
      <c r="L1088" s="104"/>
      <c r="M1088" s="104"/>
      <c r="N1088" s="104"/>
      <c r="O1088" s="104"/>
      <c r="P1088" s="104"/>
      <c r="Q1088" s="103">
        <v>1</v>
      </c>
      <c r="R1088" s="359">
        <v>61700</v>
      </c>
      <c r="S1088" s="359">
        <v>38300</v>
      </c>
      <c r="T1088" s="104" t="s">
        <v>1023</v>
      </c>
      <c r="U1088" s="103"/>
      <c r="V1088" s="103">
        <v>1</v>
      </c>
      <c r="W1088" s="54">
        <v>453346</v>
      </c>
      <c r="X1088" s="54">
        <v>1616531</v>
      </c>
      <c r="Y1088" s="54" t="s">
        <v>635</v>
      </c>
      <c r="AA1088" s="243" t="s">
        <v>36</v>
      </c>
      <c r="AB1088" s="422"/>
      <c r="AC1088" s="422"/>
      <c r="AD1088" s="422" t="s">
        <v>1035</v>
      </c>
    </row>
    <row r="1089" spans="1:30">
      <c r="I1089" s="208"/>
      <c r="K1089" s="104"/>
      <c r="L1089" s="104"/>
      <c r="M1089" s="104"/>
      <c r="N1089" s="104"/>
      <c r="O1089" s="104"/>
      <c r="P1089" s="104"/>
      <c r="Q1089" s="103">
        <v>1</v>
      </c>
      <c r="R1089" s="359">
        <v>61700</v>
      </c>
      <c r="S1089" s="359">
        <v>38300</v>
      </c>
      <c r="T1089" s="104" t="s">
        <v>1023</v>
      </c>
      <c r="U1089" s="103"/>
      <c r="V1089" s="103">
        <v>1</v>
      </c>
      <c r="W1089" s="54">
        <v>453275</v>
      </c>
      <c r="X1089" s="54">
        <v>161538</v>
      </c>
      <c r="Y1089" s="54" t="s">
        <v>635</v>
      </c>
      <c r="Z1089" s="243" t="s">
        <v>36</v>
      </c>
      <c r="AB1089" s="422"/>
      <c r="AC1089" s="422"/>
      <c r="AD1089" s="422" t="s">
        <v>1036</v>
      </c>
    </row>
    <row r="1090" spans="1:30" ht="21" customHeight="1">
      <c r="D1090" s="85" t="s">
        <v>1037</v>
      </c>
      <c r="E1090" s="85" t="s">
        <v>1038</v>
      </c>
      <c r="F1090" s="85"/>
      <c r="G1090" s="84">
        <v>20</v>
      </c>
      <c r="H1090" s="436">
        <f>SUM(H1091:H1101)</f>
        <v>123400</v>
      </c>
      <c r="I1090" s="462"/>
      <c r="J1090" s="85" t="s">
        <v>1037</v>
      </c>
      <c r="K1090" s="104" t="s">
        <v>1038</v>
      </c>
      <c r="L1090" s="104">
        <v>20</v>
      </c>
      <c r="M1090" s="104"/>
      <c r="N1090" s="104"/>
      <c r="O1090" s="104"/>
      <c r="P1090" s="104"/>
      <c r="Q1090" s="463">
        <v>0</v>
      </c>
      <c r="R1090" s="359"/>
      <c r="S1090" s="359"/>
      <c r="T1090" s="104"/>
      <c r="U1090" s="103"/>
      <c r="V1090" s="463">
        <v>0</v>
      </c>
      <c r="AB1090" s="422" t="s">
        <v>1039</v>
      </c>
      <c r="AC1090" s="422"/>
      <c r="AD1090" s="422"/>
    </row>
    <row r="1091" spans="1:30" ht="21" customHeight="1">
      <c r="C1091" s="376"/>
      <c r="D1091" s="85" t="s">
        <v>1040</v>
      </c>
      <c r="E1091" s="85" t="s">
        <v>1041</v>
      </c>
      <c r="F1091" s="85"/>
      <c r="G1091" s="84">
        <v>10</v>
      </c>
      <c r="H1091" s="84">
        <v>61700</v>
      </c>
      <c r="I1091" s="379"/>
      <c r="J1091" s="85" t="s">
        <v>1040</v>
      </c>
      <c r="K1091" s="85"/>
      <c r="L1091" s="219"/>
      <c r="M1091" s="219"/>
      <c r="N1091" s="219"/>
      <c r="O1091" s="219"/>
      <c r="P1091" s="219"/>
      <c r="Q1091" s="84">
        <v>1</v>
      </c>
      <c r="R1091" s="341">
        <v>61700</v>
      </c>
      <c r="S1091" s="341">
        <v>38300</v>
      </c>
      <c r="T1091" s="85" t="s">
        <v>1042</v>
      </c>
      <c r="U1091" s="84"/>
      <c r="V1091" s="84">
        <v>1</v>
      </c>
      <c r="W1091" s="54">
        <v>539919</v>
      </c>
      <c r="X1091" s="54">
        <v>1631831</v>
      </c>
      <c r="Y1091" s="54" t="s">
        <v>635</v>
      </c>
      <c r="AA1091" s="243" t="s">
        <v>36</v>
      </c>
      <c r="AB1091" s="422"/>
      <c r="AC1091" s="422"/>
      <c r="AD1091" s="464">
        <v>50240.12</v>
      </c>
    </row>
    <row r="1092" spans="1:30" ht="21" customHeight="1">
      <c r="C1092" s="376"/>
      <c r="I1092" s="376"/>
      <c r="K1092" s="85"/>
      <c r="L1092" s="85"/>
      <c r="M1092" s="85"/>
      <c r="N1092" s="85"/>
      <c r="O1092" s="85"/>
      <c r="P1092" s="85"/>
      <c r="Q1092" s="84">
        <v>1</v>
      </c>
      <c r="R1092" s="341">
        <v>61700</v>
      </c>
      <c r="S1092" s="341">
        <v>38300</v>
      </c>
      <c r="T1092" s="85" t="s">
        <v>1042</v>
      </c>
      <c r="U1092" s="84"/>
      <c r="V1092" s="84">
        <v>1</v>
      </c>
      <c r="W1092" s="54">
        <v>539936</v>
      </c>
      <c r="X1092" s="54">
        <v>1631945</v>
      </c>
      <c r="Y1092" s="54" t="s">
        <v>635</v>
      </c>
      <c r="AA1092" s="243" t="s">
        <v>36</v>
      </c>
      <c r="AB1092" s="422"/>
      <c r="AC1092" s="422"/>
      <c r="AD1092" s="464"/>
    </row>
    <row r="1093" spans="1:30">
      <c r="I1093" s="208"/>
      <c r="K1093" s="85"/>
      <c r="L1093" s="85"/>
      <c r="M1093" s="85"/>
      <c r="N1093" s="85"/>
      <c r="O1093" s="85"/>
      <c r="P1093" s="85"/>
      <c r="Q1093" s="84">
        <v>1</v>
      </c>
      <c r="R1093" s="341">
        <v>61700</v>
      </c>
      <c r="S1093" s="341">
        <v>38300</v>
      </c>
      <c r="T1093" s="85" t="s">
        <v>1042</v>
      </c>
      <c r="U1093" s="84"/>
      <c r="V1093" s="84">
        <v>1</v>
      </c>
      <c r="W1093" s="54">
        <v>539465</v>
      </c>
      <c r="X1093" s="54">
        <v>1631061</v>
      </c>
      <c r="Y1093" s="54" t="s">
        <v>635</v>
      </c>
      <c r="AA1093" s="243" t="s">
        <v>36</v>
      </c>
      <c r="AB1093" s="422"/>
      <c r="AC1093" s="422"/>
      <c r="AD1093" s="465" t="s">
        <v>1043</v>
      </c>
    </row>
    <row r="1094" spans="1:30">
      <c r="I1094" s="208"/>
      <c r="K1094" s="85"/>
      <c r="L1094" s="85"/>
      <c r="M1094" s="85"/>
      <c r="N1094" s="85"/>
      <c r="O1094" s="85"/>
      <c r="P1094" s="85"/>
      <c r="Q1094" s="84">
        <v>1</v>
      </c>
      <c r="R1094" s="341">
        <v>61700</v>
      </c>
      <c r="S1094" s="341">
        <v>38300</v>
      </c>
      <c r="T1094" s="85" t="s">
        <v>1042</v>
      </c>
      <c r="U1094" s="84"/>
      <c r="V1094" s="84">
        <v>1</v>
      </c>
      <c r="W1094" s="54">
        <v>539975</v>
      </c>
      <c r="X1094" s="54">
        <v>163176</v>
      </c>
      <c r="Y1094" s="54" t="s">
        <v>635</v>
      </c>
      <c r="AA1094" s="243" t="s">
        <v>36</v>
      </c>
      <c r="AB1094" s="422"/>
      <c r="AC1094" s="422"/>
      <c r="AD1094" s="466" t="s">
        <v>1044</v>
      </c>
    </row>
    <row r="1095" spans="1:30">
      <c r="I1095" s="208"/>
      <c r="K1095" s="85"/>
      <c r="L1095" s="85"/>
      <c r="M1095" s="85"/>
      <c r="N1095" s="85"/>
      <c r="O1095" s="85"/>
      <c r="P1095" s="85"/>
      <c r="Q1095" s="84">
        <v>1</v>
      </c>
      <c r="R1095" s="341">
        <v>61700</v>
      </c>
      <c r="S1095" s="341">
        <v>38300</v>
      </c>
      <c r="T1095" s="85" t="s">
        <v>1045</v>
      </c>
      <c r="U1095" s="84"/>
      <c r="V1095" s="84">
        <v>1</v>
      </c>
      <c r="W1095" s="54">
        <v>539034</v>
      </c>
      <c r="X1095" s="54">
        <v>1631930</v>
      </c>
      <c r="Y1095" s="54" t="s">
        <v>635</v>
      </c>
      <c r="AA1095" s="243" t="s">
        <v>36</v>
      </c>
      <c r="AD1095" s="465">
        <v>50240.12</v>
      </c>
    </row>
    <row r="1096" spans="1:30">
      <c r="I1096" s="208"/>
      <c r="K1096" s="85"/>
      <c r="L1096" s="85"/>
      <c r="M1096" s="85"/>
      <c r="N1096" s="85"/>
      <c r="O1096" s="85"/>
      <c r="P1096" s="85"/>
      <c r="Q1096" s="84">
        <v>1</v>
      </c>
      <c r="R1096" s="341">
        <v>61700</v>
      </c>
      <c r="S1096" s="341">
        <v>38300</v>
      </c>
      <c r="T1096" s="85" t="s">
        <v>1045</v>
      </c>
      <c r="U1096" s="84"/>
      <c r="V1096" s="84">
        <v>1</v>
      </c>
      <c r="W1096" s="54">
        <v>539217</v>
      </c>
      <c r="X1096" s="54">
        <v>1631779</v>
      </c>
      <c r="Y1096" s="54" t="s">
        <v>635</v>
      </c>
      <c r="AA1096" s="243" t="s">
        <v>36</v>
      </c>
      <c r="AD1096" s="465">
        <v>51015.09</v>
      </c>
    </row>
    <row r="1097" spans="1:30">
      <c r="I1097" s="208"/>
      <c r="K1097" s="85"/>
      <c r="L1097" s="85"/>
      <c r="M1097" s="85"/>
      <c r="N1097" s="85"/>
      <c r="O1097" s="85"/>
      <c r="P1097" s="85"/>
      <c r="Q1097" s="84">
        <v>1</v>
      </c>
      <c r="R1097" s="341">
        <v>61700</v>
      </c>
      <c r="S1097" s="341">
        <v>38300</v>
      </c>
      <c r="T1097" s="85" t="s">
        <v>1045</v>
      </c>
      <c r="U1097" s="84"/>
      <c r="V1097" s="84">
        <v>1</v>
      </c>
      <c r="W1097" s="54">
        <v>539048</v>
      </c>
      <c r="X1097" s="54">
        <v>1632047</v>
      </c>
      <c r="Y1097" s="54" t="s">
        <v>635</v>
      </c>
      <c r="AA1097" s="243" t="s">
        <v>36</v>
      </c>
      <c r="AD1097" s="465">
        <v>53311.68</v>
      </c>
    </row>
    <row r="1098" spans="1:30">
      <c r="I1098" s="208"/>
      <c r="K1098" s="85"/>
      <c r="L1098" s="85"/>
      <c r="M1098" s="85"/>
      <c r="N1098" s="85"/>
      <c r="O1098" s="85"/>
      <c r="P1098" s="85"/>
      <c r="Q1098" s="84">
        <v>1</v>
      </c>
      <c r="R1098" s="341">
        <v>61700</v>
      </c>
      <c r="S1098" s="341">
        <v>38300</v>
      </c>
      <c r="T1098" s="85" t="s">
        <v>1046</v>
      </c>
      <c r="U1098" s="84"/>
      <c r="V1098" s="84">
        <v>1</v>
      </c>
      <c r="W1098" s="54">
        <v>532690</v>
      </c>
      <c r="X1098" s="54">
        <v>1636785</v>
      </c>
      <c r="Y1098" s="54" t="s">
        <v>635</v>
      </c>
      <c r="AA1098" s="243" t="s">
        <v>36</v>
      </c>
      <c r="AD1098" s="465">
        <v>48690.2</v>
      </c>
    </row>
    <row r="1099" spans="1:30">
      <c r="I1099" s="208"/>
      <c r="K1099" s="85"/>
      <c r="L1099" s="85"/>
      <c r="M1099" s="85"/>
      <c r="N1099" s="85"/>
      <c r="O1099" s="85"/>
      <c r="P1099" s="85"/>
      <c r="Q1099" s="84">
        <v>1</v>
      </c>
      <c r="R1099" s="341">
        <v>61700</v>
      </c>
      <c r="S1099" s="341">
        <v>38300</v>
      </c>
      <c r="T1099" s="85" t="s">
        <v>1046</v>
      </c>
      <c r="U1099" s="84"/>
      <c r="V1099" s="84">
        <v>1</v>
      </c>
      <c r="W1099" s="54">
        <v>532624</v>
      </c>
      <c r="X1099" s="54">
        <v>1636594</v>
      </c>
      <c r="Y1099" s="54" t="s">
        <v>635</v>
      </c>
      <c r="AA1099" s="243" t="s">
        <v>36</v>
      </c>
      <c r="AD1099" s="465">
        <v>47140.27</v>
      </c>
    </row>
    <row r="1100" spans="1:30" s="123" customFormat="1" ht="21.75" thickBot="1">
      <c r="A1100" s="102"/>
      <c r="B1100" s="102"/>
      <c r="G1100" s="69"/>
      <c r="H1100" s="69"/>
      <c r="I1100" s="210"/>
      <c r="K1100" s="90"/>
      <c r="L1100" s="90"/>
      <c r="M1100" s="90"/>
      <c r="N1100" s="90"/>
      <c r="O1100" s="90"/>
      <c r="P1100" s="90"/>
      <c r="Q1100" s="91">
        <v>1</v>
      </c>
      <c r="R1100" s="340">
        <v>61700</v>
      </c>
      <c r="S1100" s="340">
        <v>38300</v>
      </c>
      <c r="T1100" s="90" t="s">
        <v>1046</v>
      </c>
      <c r="U1100" s="91"/>
      <c r="V1100" s="91">
        <v>1</v>
      </c>
      <c r="W1100" s="102">
        <v>530945</v>
      </c>
      <c r="X1100" s="102">
        <v>1635542</v>
      </c>
      <c r="Y1100" s="102" t="s">
        <v>635</v>
      </c>
      <c r="Z1100" s="102"/>
      <c r="AA1100" s="259" t="s">
        <v>36</v>
      </c>
      <c r="AD1100" s="632">
        <v>51781.760000000002</v>
      </c>
    </row>
    <row r="1101" spans="1:30" s="497" customFormat="1" ht="21.75" thickBot="1">
      <c r="A1101" s="519">
        <v>36</v>
      </c>
      <c r="B1101" s="520" t="s">
        <v>1047</v>
      </c>
      <c r="C1101" s="631"/>
      <c r="D1101" s="531"/>
      <c r="E1101" s="531"/>
      <c r="F1101" s="531"/>
      <c r="G1101" s="545">
        <f>SUM(G1102:G1136)</f>
        <v>40</v>
      </c>
      <c r="H1101" s="523">
        <v>61700</v>
      </c>
      <c r="I1101" s="634"/>
      <c r="J1101" s="531"/>
      <c r="K1101" s="531"/>
      <c r="L1101" s="545">
        <f>SUM(L1102:L1141)</f>
        <v>0</v>
      </c>
      <c r="M1101" s="545">
        <f>SUM(M1102:M1141)</f>
        <v>0</v>
      </c>
      <c r="N1101" s="545">
        <f>SUM(N1102:N1141)</f>
        <v>0</v>
      </c>
      <c r="O1101" s="545">
        <f>SUM(O1102:O1141)</f>
        <v>0</v>
      </c>
      <c r="P1101" s="545">
        <f>SUM(P1102:P1141)</f>
        <v>0</v>
      </c>
      <c r="Q1101" s="524">
        <f>G1101-L1101+M1101</f>
        <v>40</v>
      </c>
      <c r="R1101" s="524">
        <f>SUM(R1102:R1141)</f>
        <v>2468000</v>
      </c>
      <c r="S1101" s="524">
        <f>SUM(S1102:S1141)</f>
        <v>1532000</v>
      </c>
      <c r="T1101" s="531"/>
      <c r="U1101" s="545">
        <f>SUM(U1102:U1136)</f>
        <v>0</v>
      </c>
      <c r="V1101" s="545">
        <f>G1101-L1101+M1101</f>
        <v>40</v>
      </c>
      <c r="W1101" s="570"/>
      <c r="X1101" s="570"/>
      <c r="Y1101" s="570"/>
      <c r="Z1101" s="570">
        <f>COUNTA(Z1102:Z1141)</f>
        <v>0</v>
      </c>
      <c r="AA1101" s="570">
        <f>COUNTA(AA1102:AA1141)</f>
        <v>40</v>
      </c>
      <c r="AB1101" s="545"/>
      <c r="AC1101" s="545"/>
      <c r="AD1101" s="545"/>
    </row>
    <row r="1102" spans="1:30" s="73" customFormat="1">
      <c r="A1102" s="662" t="s">
        <v>1175</v>
      </c>
      <c r="B1102" s="662"/>
      <c r="C1102" s="207"/>
      <c r="D1102" s="205" t="s">
        <v>1048</v>
      </c>
      <c r="E1102" s="205" t="s">
        <v>1049</v>
      </c>
      <c r="F1102" s="205" t="s">
        <v>1050</v>
      </c>
      <c r="G1102" s="528">
        <v>10</v>
      </c>
      <c r="H1102" s="338">
        <f>SUM(H1112)</f>
        <v>61700</v>
      </c>
      <c r="I1102" s="346"/>
      <c r="J1102" s="205"/>
      <c r="K1102" s="205"/>
      <c r="L1102" s="633"/>
      <c r="M1102" s="633"/>
      <c r="N1102" s="633"/>
      <c r="O1102" s="633"/>
      <c r="P1102" s="633"/>
      <c r="Q1102" s="209">
        <v>1</v>
      </c>
      <c r="R1102" s="323">
        <v>61700</v>
      </c>
      <c r="S1102" s="323">
        <v>38300</v>
      </c>
      <c r="T1102" s="207" t="s">
        <v>1050</v>
      </c>
      <c r="U1102" s="209"/>
      <c r="V1102" s="209">
        <v>1</v>
      </c>
      <c r="W1102" s="55">
        <v>585487</v>
      </c>
      <c r="X1102" s="55">
        <v>1403459</v>
      </c>
      <c r="Y1102" s="87" t="s">
        <v>635</v>
      </c>
      <c r="Z1102" s="87"/>
      <c r="AA1102" s="88" t="s">
        <v>36</v>
      </c>
      <c r="AB1102" s="73" t="s">
        <v>1196</v>
      </c>
    </row>
    <row r="1103" spans="1:30">
      <c r="A1103" s="661" t="s">
        <v>1293</v>
      </c>
      <c r="B1103" s="661"/>
      <c r="C1103" s="208"/>
      <c r="D1103" s="128"/>
      <c r="E1103" s="128"/>
      <c r="F1103" s="128"/>
      <c r="G1103" s="129"/>
      <c r="H1103" s="436"/>
      <c r="I1103" s="347"/>
      <c r="J1103" s="128"/>
      <c r="K1103" s="128"/>
      <c r="L1103" s="128"/>
      <c r="M1103" s="128"/>
      <c r="N1103" s="128"/>
      <c r="O1103" s="128"/>
      <c r="P1103" s="128"/>
      <c r="Q1103" s="199">
        <v>1</v>
      </c>
      <c r="R1103" s="341">
        <v>61700</v>
      </c>
      <c r="S1103" s="341">
        <v>38300</v>
      </c>
      <c r="T1103" s="208" t="s">
        <v>1050</v>
      </c>
      <c r="U1103" s="199"/>
      <c r="V1103" s="199">
        <v>1</v>
      </c>
      <c r="W1103" s="54">
        <v>585487</v>
      </c>
      <c r="X1103" s="54">
        <v>1403459</v>
      </c>
      <c r="Y1103" s="86" t="s">
        <v>635</v>
      </c>
      <c r="Z1103" s="86"/>
      <c r="AA1103" s="120" t="s">
        <v>36</v>
      </c>
      <c r="AB1103" s="53" t="s">
        <v>1198</v>
      </c>
    </row>
    <row r="1104" spans="1:30">
      <c r="A1104" s="661" t="s">
        <v>1294</v>
      </c>
      <c r="B1104" s="661"/>
      <c r="C1104" s="208"/>
      <c r="D1104" s="128"/>
      <c r="E1104" s="128"/>
      <c r="F1104" s="128"/>
      <c r="G1104" s="129"/>
      <c r="H1104" s="436"/>
      <c r="I1104" s="347"/>
      <c r="J1104" s="128"/>
      <c r="K1104" s="128"/>
      <c r="L1104" s="128"/>
      <c r="M1104" s="128"/>
      <c r="N1104" s="128"/>
      <c r="O1104" s="128"/>
      <c r="P1104" s="128"/>
      <c r="Q1104" s="199">
        <v>1</v>
      </c>
      <c r="R1104" s="341">
        <v>61700</v>
      </c>
      <c r="S1104" s="341">
        <v>38300</v>
      </c>
      <c r="T1104" s="208" t="s">
        <v>1050</v>
      </c>
      <c r="U1104" s="199"/>
      <c r="V1104" s="199">
        <v>1</v>
      </c>
      <c r="W1104" s="54">
        <v>585357</v>
      </c>
      <c r="X1104" s="54">
        <v>1403443</v>
      </c>
      <c r="Y1104" s="86" t="s">
        <v>635</v>
      </c>
      <c r="Z1104" s="86"/>
      <c r="AA1104" s="120" t="s">
        <v>36</v>
      </c>
    </row>
    <row r="1105" spans="1:27">
      <c r="A1105" s="661" t="s">
        <v>1274</v>
      </c>
      <c r="B1105" s="661"/>
      <c r="C1105" s="208"/>
      <c r="D1105" s="128"/>
      <c r="E1105" s="128"/>
      <c r="F1105" s="128"/>
      <c r="G1105" s="129"/>
      <c r="H1105" s="436"/>
      <c r="I1105" s="347"/>
      <c r="J1105" s="128"/>
      <c r="K1105" s="128"/>
      <c r="L1105" s="128"/>
      <c r="M1105" s="128"/>
      <c r="N1105" s="128"/>
      <c r="O1105" s="128"/>
      <c r="P1105" s="128"/>
      <c r="Q1105" s="199">
        <v>1</v>
      </c>
      <c r="R1105" s="341">
        <v>61700</v>
      </c>
      <c r="S1105" s="341">
        <v>38300</v>
      </c>
      <c r="T1105" s="208" t="s">
        <v>1050</v>
      </c>
      <c r="U1105" s="199"/>
      <c r="V1105" s="199">
        <v>1</v>
      </c>
      <c r="W1105" s="54">
        <v>585362</v>
      </c>
      <c r="X1105" s="54">
        <v>1403925</v>
      </c>
      <c r="Y1105" s="86" t="s">
        <v>635</v>
      </c>
      <c r="Z1105" s="86"/>
      <c r="AA1105" s="120" t="s">
        <v>36</v>
      </c>
    </row>
    <row r="1106" spans="1:27">
      <c r="A1106" s="661" t="s">
        <v>1295</v>
      </c>
      <c r="B1106" s="661"/>
      <c r="C1106" s="208"/>
      <c r="D1106" s="128"/>
      <c r="E1106" s="128"/>
      <c r="F1106" s="128"/>
      <c r="G1106" s="129"/>
      <c r="H1106" s="436"/>
      <c r="I1106" s="347"/>
      <c r="J1106" s="128"/>
      <c r="K1106" s="128"/>
      <c r="L1106" s="128"/>
      <c r="M1106" s="128"/>
      <c r="N1106" s="128"/>
      <c r="O1106" s="128"/>
      <c r="P1106" s="128"/>
      <c r="Q1106" s="199">
        <v>1</v>
      </c>
      <c r="R1106" s="341">
        <v>61700</v>
      </c>
      <c r="S1106" s="341">
        <v>38300</v>
      </c>
      <c r="T1106" s="208" t="s">
        <v>1050</v>
      </c>
      <c r="U1106" s="199"/>
      <c r="V1106" s="199">
        <v>1</v>
      </c>
      <c r="W1106" s="54">
        <v>584956</v>
      </c>
      <c r="X1106" s="54">
        <v>1403921</v>
      </c>
      <c r="Y1106" s="86" t="s">
        <v>635</v>
      </c>
      <c r="Z1106" s="86"/>
      <c r="AA1106" s="120" t="s">
        <v>36</v>
      </c>
    </row>
    <row r="1107" spans="1:27">
      <c r="C1107" s="208"/>
      <c r="D1107" s="128"/>
      <c r="E1107" s="128"/>
      <c r="F1107" s="128"/>
      <c r="G1107" s="129"/>
      <c r="H1107" s="436"/>
      <c r="I1107" s="347"/>
      <c r="J1107" s="128"/>
      <c r="K1107" s="128"/>
      <c r="L1107" s="128"/>
      <c r="M1107" s="128"/>
      <c r="N1107" s="128"/>
      <c r="O1107" s="128"/>
      <c r="P1107" s="128"/>
      <c r="Q1107" s="199">
        <v>1</v>
      </c>
      <c r="R1107" s="341">
        <v>61700</v>
      </c>
      <c r="S1107" s="341">
        <v>38300</v>
      </c>
      <c r="T1107" s="208" t="s">
        <v>1050</v>
      </c>
      <c r="U1107" s="199"/>
      <c r="V1107" s="199">
        <v>1</v>
      </c>
      <c r="W1107" s="54">
        <v>584954</v>
      </c>
      <c r="X1107" s="54">
        <v>1403919</v>
      </c>
      <c r="Y1107" s="86" t="s">
        <v>635</v>
      </c>
      <c r="Z1107" s="86"/>
      <c r="AA1107" s="120" t="s">
        <v>36</v>
      </c>
    </row>
    <row r="1108" spans="1:27">
      <c r="C1108" s="208"/>
      <c r="D1108" s="128"/>
      <c r="E1108" s="128"/>
      <c r="F1108" s="128"/>
      <c r="G1108" s="129"/>
      <c r="H1108" s="436"/>
      <c r="I1108" s="347"/>
      <c r="J1108" s="128"/>
      <c r="K1108" s="128"/>
      <c r="L1108" s="128"/>
      <c r="M1108" s="128"/>
      <c r="N1108" s="128"/>
      <c r="O1108" s="128"/>
      <c r="P1108" s="128"/>
      <c r="Q1108" s="199">
        <v>1</v>
      </c>
      <c r="R1108" s="341">
        <v>61700</v>
      </c>
      <c r="S1108" s="341">
        <v>38300</v>
      </c>
      <c r="T1108" s="208" t="s">
        <v>1051</v>
      </c>
      <c r="U1108" s="199"/>
      <c r="V1108" s="199">
        <v>1</v>
      </c>
      <c r="W1108" s="54">
        <v>593351</v>
      </c>
      <c r="X1108" s="54">
        <v>1407136</v>
      </c>
      <c r="Y1108" s="86" t="s">
        <v>635</v>
      </c>
      <c r="Z1108" s="86"/>
      <c r="AA1108" s="120" t="s">
        <v>36</v>
      </c>
    </row>
    <row r="1109" spans="1:27">
      <c r="C1109" s="208"/>
      <c r="D1109" s="128"/>
      <c r="E1109" s="128"/>
      <c r="F1109" s="128"/>
      <c r="G1109" s="129"/>
      <c r="H1109" s="436"/>
      <c r="I1109" s="347"/>
      <c r="J1109" s="128"/>
      <c r="K1109" s="128"/>
      <c r="L1109" s="128"/>
      <c r="M1109" s="128"/>
      <c r="N1109" s="128"/>
      <c r="O1109" s="128"/>
      <c r="P1109" s="128"/>
      <c r="Q1109" s="199">
        <v>1</v>
      </c>
      <c r="R1109" s="341">
        <v>61700</v>
      </c>
      <c r="S1109" s="341">
        <v>38300</v>
      </c>
      <c r="T1109" s="208" t="s">
        <v>1051</v>
      </c>
      <c r="U1109" s="199"/>
      <c r="V1109" s="199">
        <v>1</v>
      </c>
      <c r="W1109" s="54">
        <v>593401</v>
      </c>
      <c r="X1109" s="54">
        <v>1406978</v>
      </c>
      <c r="Y1109" s="86" t="s">
        <v>635</v>
      </c>
      <c r="Z1109" s="86"/>
      <c r="AA1109" s="120" t="s">
        <v>36</v>
      </c>
    </row>
    <row r="1110" spans="1:27">
      <c r="C1110" s="208"/>
      <c r="D1110" s="128"/>
      <c r="E1110" s="128"/>
      <c r="F1110" s="128"/>
      <c r="G1110" s="129"/>
      <c r="H1110" s="436"/>
      <c r="I1110" s="347"/>
      <c r="J1110" s="128"/>
      <c r="K1110" s="128"/>
      <c r="L1110" s="128"/>
      <c r="M1110" s="128"/>
      <c r="N1110" s="128"/>
      <c r="O1110" s="128"/>
      <c r="P1110" s="128"/>
      <c r="Q1110" s="199">
        <v>1</v>
      </c>
      <c r="R1110" s="341">
        <v>61700</v>
      </c>
      <c r="S1110" s="341">
        <v>38300</v>
      </c>
      <c r="T1110" s="208" t="s">
        <v>1051</v>
      </c>
      <c r="U1110" s="199"/>
      <c r="V1110" s="199">
        <v>1</v>
      </c>
      <c r="W1110" s="54">
        <v>590892</v>
      </c>
      <c r="X1110" s="54">
        <v>1405935</v>
      </c>
      <c r="Y1110" s="86" t="s">
        <v>635</v>
      </c>
      <c r="Z1110" s="86"/>
      <c r="AA1110" s="120" t="s">
        <v>36</v>
      </c>
    </row>
    <row r="1111" spans="1:27">
      <c r="C1111" s="208"/>
      <c r="D1111" s="128"/>
      <c r="E1111" s="128"/>
      <c r="F1111" s="128"/>
      <c r="G1111" s="129"/>
      <c r="H1111" s="436"/>
      <c r="I1111" s="347"/>
      <c r="J1111" s="128"/>
      <c r="K1111" s="128"/>
      <c r="L1111" s="128"/>
      <c r="M1111" s="128"/>
      <c r="N1111" s="128"/>
      <c r="O1111" s="128"/>
      <c r="P1111" s="128"/>
      <c r="Q1111" s="199">
        <v>1</v>
      </c>
      <c r="R1111" s="341">
        <v>61700</v>
      </c>
      <c r="S1111" s="341">
        <v>38300</v>
      </c>
      <c r="T1111" s="208" t="s">
        <v>1052</v>
      </c>
      <c r="U1111" s="199"/>
      <c r="V1111" s="199">
        <v>1</v>
      </c>
      <c r="W1111" s="54">
        <v>590892</v>
      </c>
      <c r="X1111" s="54">
        <v>1405935</v>
      </c>
      <c r="Y1111" s="86" t="s">
        <v>635</v>
      </c>
      <c r="Z1111" s="86"/>
      <c r="AA1111" s="120" t="s">
        <v>36</v>
      </c>
    </row>
    <row r="1112" spans="1:27">
      <c r="C1112" s="208"/>
      <c r="D1112" s="128" t="s">
        <v>1053</v>
      </c>
      <c r="E1112" s="128" t="s">
        <v>1054</v>
      </c>
      <c r="F1112" s="128"/>
      <c r="G1112" s="129">
        <v>14</v>
      </c>
      <c r="H1112" s="84">
        <v>61700</v>
      </c>
      <c r="I1112" s="347"/>
      <c r="J1112" s="128"/>
      <c r="K1112" s="128"/>
      <c r="L1112" s="423"/>
      <c r="M1112" s="423"/>
      <c r="N1112" s="423"/>
      <c r="O1112" s="423"/>
      <c r="P1112" s="423"/>
      <c r="Q1112" s="199">
        <v>1</v>
      </c>
      <c r="R1112" s="341">
        <v>61700</v>
      </c>
      <c r="S1112" s="341">
        <v>38300</v>
      </c>
      <c r="T1112" s="208" t="s">
        <v>1054</v>
      </c>
      <c r="U1112" s="199"/>
      <c r="V1112" s="199">
        <v>1</v>
      </c>
      <c r="W1112" s="54">
        <v>562704</v>
      </c>
      <c r="X1112" s="54">
        <v>1412161</v>
      </c>
      <c r="Y1112" s="86" t="s">
        <v>635</v>
      </c>
      <c r="Z1112" s="86"/>
      <c r="AA1112" s="120" t="s">
        <v>36</v>
      </c>
    </row>
    <row r="1113" spans="1:27">
      <c r="C1113" s="208"/>
      <c r="D1113" s="128"/>
      <c r="E1113" s="128"/>
      <c r="F1113" s="128"/>
      <c r="G1113" s="129"/>
      <c r="H1113" s="84"/>
      <c r="I1113" s="347"/>
      <c r="J1113" s="128"/>
      <c r="K1113" s="128"/>
      <c r="L1113" s="128"/>
      <c r="M1113" s="128"/>
      <c r="N1113" s="128"/>
      <c r="O1113" s="128"/>
      <c r="P1113" s="128"/>
      <c r="Q1113" s="199">
        <v>1</v>
      </c>
      <c r="R1113" s="341">
        <v>61700</v>
      </c>
      <c r="S1113" s="341">
        <v>38300</v>
      </c>
      <c r="T1113" s="208" t="s">
        <v>1054</v>
      </c>
      <c r="U1113" s="199"/>
      <c r="V1113" s="199">
        <v>1</v>
      </c>
      <c r="W1113" s="54">
        <v>562529</v>
      </c>
      <c r="X1113" s="54">
        <v>1412301</v>
      </c>
      <c r="Y1113" s="86" t="s">
        <v>635</v>
      </c>
      <c r="Z1113" s="86"/>
      <c r="AA1113" s="120" t="s">
        <v>36</v>
      </c>
    </row>
    <row r="1114" spans="1:27">
      <c r="C1114" s="208"/>
      <c r="D1114" s="128"/>
      <c r="E1114" s="128"/>
      <c r="F1114" s="128"/>
      <c r="G1114" s="129"/>
      <c r="H1114" s="84"/>
      <c r="I1114" s="347"/>
      <c r="J1114" s="128"/>
      <c r="K1114" s="128"/>
      <c r="L1114" s="128"/>
      <c r="M1114" s="128"/>
      <c r="N1114" s="128"/>
      <c r="O1114" s="128"/>
      <c r="P1114" s="128"/>
      <c r="Q1114" s="199">
        <v>1</v>
      </c>
      <c r="R1114" s="341">
        <v>61700</v>
      </c>
      <c r="S1114" s="341">
        <v>38300</v>
      </c>
      <c r="T1114" s="208" t="s">
        <v>1054</v>
      </c>
      <c r="U1114" s="199"/>
      <c r="V1114" s="199">
        <v>1</v>
      </c>
      <c r="W1114" s="54">
        <v>562595</v>
      </c>
      <c r="X1114" s="54">
        <v>1412193</v>
      </c>
      <c r="Y1114" s="86" t="s">
        <v>635</v>
      </c>
      <c r="Z1114" s="86"/>
      <c r="AA1114" s="120" t="s">
        <v>36</v>
      </c>
    </row>
    <row r="1115" spans="1:27">
      <c r="C1115" s="208"/>
      <c r="D1115" s="128"/>
      <c r="E1115" s="128"/>
      <c r="F1115" s="128"/>
      <c r="G1115" s="129"/>
      <c r="H1115" s="84"/>
      <c r="I1115" s="347"/>
      <c r="J1115" s="128"/>
      <c r="K1115" s="128"/>
      <c r="L1115" s="128"/>
      <c r="M1115" s="128"/>
      <c r="N1115" s="128"/>
      <c r="O1115" s="128"/>
      <c r="P1115" s="128"/>
      <c r="Q1115" s="199">
        <v>1</v>
      </c>
      <c r="R1115" s="341">
        <v>61700</v>
      </c>
      <c r="S1115" s="341">
        <v>38300</v>
      </c>
      <c r="T1115" s="208" t="s">
        <v>1054</v>
      </c>
      <c r="U1115" s="199"/>
      <c r="V1115" s="199">
        <v>1</v>
      </c>
      <c r="W1115" s="54">
        <v>562378</v>
      </c>
      <c r="X1115" s="54">
        <v>1412485</v>
      </c>
      <c r="Y1115" s="86" t="s">
        <v>635</v>
      </c>
      <c r="Z1115" s="86"/>
      <c r="AA1115" s="120" t="s">
        <v>36</v>
      </c>
    </row>
    <row r="1116" spans="1:27">
      <c r="C1116" s="208"/>
      <c r="D1116" s="128"/>
      <c r="E1116" s="128"/>
      <c r="F1116" s="128"/>
      <c r="G1116" s="129"/>
      <c r="H1116" s="84"/>
      <c r="I1116" s="347"/>
      <c r="J1116" s="128"/>
      <c r="K1116" s="128"/>
      <c r="L1116" s="128"/>
      <c r="M1116" s="128"/>
      <c r="N1116" s="128"/>
      <c r="O1116" s="128"/>
      <c r="P1116" s="128"/>
      <c r="Q1116" s="199">
        <v>1</v>
      </c>
      <c r="R1116" s="341">
        <v>61700</v>
      </c>
      <c r="S1116" s="341">
        <v>38300</v>
      </c>
      <c r="T1116" s="208" t="s">
        <v>1054</v>
      </c>
      <c r="U1116" s="199"/>
      <c r="V1116" s="199">
        <v>1</v>
      </c>
      <c r="W1116" s="54">
        <v>562315</v>
      </c>
      <c r="X1116" s="54">
        <v>1412547</v>
      </c>
      <c r="Y1116" s="86" t="s">
        <v>635</v>
      </c>
      <c r="Z1116" s="86"/>
      <c r="AA1116" s="120" t="s">
        <v>36</v>
      </c>
    </row>
    <row r="1117" spans="1:27">
      <c r="C1117" s="208"/>
      <c r="D1117" s="128"/>
      <c r="E1117" s="128"/>
      <c r="F1117" s="128"/>
      <c r="G1117" s="129"/>
      <c r="H1117" s="84"/>
      <c r="I1117" s="347"/>
      <c r="J1117" s="128"/>
      <c r="K1117" s="128"/>
      <c r="L1117" s="128"/>
      <c r="M1117" s="128"/>
      <c r="N1117" s="128"/>
      <c r="O1117" s="128"/>
      <c r="P1117" s="128"/>
      <c r="Q1117" s="199">
        <v>1</v>
      </c>
      <c r="R1117" s="341">
        <v>61700</v>
      </c>
      <c r="S1117" s="341">
        <v>38300</v>
      </c>
      <c r="T1117" s="208" t="s">
        <v>1054</v>
      </c>
      <c r="U1117" s="199"/>
      <c r="V1117" s="199">
        <v>1</v>
      </c>
      <c r="W1117" s="54">
        <v>562714</v>
      </c>
      <c r="X1117" s="54">
        <v>1413368</v>
      </c>
      <c r="Y1117" s="86" t="s">
        <v>635</v>
      </c>
      <c r="AA1117" s="120" t="s">
        <v>36</v>
      </c>
    </row>
    <row r="1118" spans="1:27">
      <c r="C1118" s="208"/>
      <c r="D1118" s="128"/>
      <c r="E1118" s="128"/>
      <c r="F1118" s="128"/>
      <c r="G1118" s="129"/>
      <c r="H1118" s="84"/>
      <c r="I1118" s="347"/>
      <c r="J1118" s="128"/>
      <c r="K1118" s="128"/>
      <c r="L1118" s="128"/>
      <c r="M1118" s="128"/>
      <c r="N1118" s="128"/>
      <c r="O1118" s="128"/>
      <c r="P1118" s="128"/>
      <c r="Q1118" s="199">
        <v>1</v>
      </c>
      <c r="R1118" s="341">
        <v>61700</v>
      </c>
      <c r="S1118" s="341">
        <v>38300</v>
      </c>
      <c r="T1118" s="208" t="s">
        <v>1054</v>
      </c>
      <c r="U1118" s="199"/>
      <c r="V1118" s="199">
        <v>1</v>
      </c>
      <c r="W1118" s="54">
        <v>562600</v>
      </c>
      <c r="X1118" s="54">
        <v>1413496</v>
      </c>
      <c r="Y1118" s="86" t="s">
        <v>635</v>
      </c>
      <c r="AA1118" s="120" t="s">
        <v>36</v>
      </c>
    </row>
    <row r="1119" spans="1:27">
      <c r="C1119" s="208"/>
      <c r="D1119" s="128"/>
      <c r="E1119" s="128"/>
      <c r="F1119" s="128"/>
      <c r="G1119" s="129"/>
      <c r="H1119" s="84"/>
      <c r="I1119" s="347"/>
      <c r="J1119" s="128"/>
      <c r="K1119" s="128"/>
      <c r="L1119" s="128"/>
      <c r="M1119" s="128"/>
      <c r="N1119" s="128"/>
      <c r="O1119" s="128"/>
      <c r="P1119" s="128"/>
      <c r="Q1119" s="199">
        <v>1</v>
      </c>
      <c r="R1119" s="341">
        <v>61700</v>
      </c>
      <c r="S1119" s="341">
        <v>38300</v>
      </c>
      <c r="T1119" s="208" t="s">
        <v>1055</v>
      </c>
      <c r="U1119" s="199"/>
      <c r="V1119" s="199">
        <v>1</v>
      </c>
      <c r="W1119" s="54">
        <v>565696</v>
      </c>
      <c r="X1119" s="54">
        <v>1409141</v>
      </c>
      <c r="Y1119" s="86" t="s">
        <v>635</v>
      </c>
      <c r="AA1119" s="120" t="s">
        <v>36</v>
      </c>
    </row>
    <row r="1120" spans="1:27">
      <c r="C1120" s="208"/>
      <c r="D1120" s="128"/>
      <c r="E1120" s="128"/>
      <c r="F1120" s="128"/>
      <c r="G1120" s="129"/>
      <c r="H1120" s="84"/>
      <c r="I1120" s="347"/>
      <c r="J1120" s="128"/>
      <c r="K1120" s="128"/>
      <c r="L1120" s="128"/>
      <c r="M1120" s="128"/>
      <c r="N1120" s="128"/>
      <c r="O1120" s="128"/>
      <c r="P1120" s="128"/>
      <c r="Q1120" s="199">
        <v>1</v>
      </c>
      <c r="R1120" s="341">
        <v>61700</v>
      </c>
      <c r="S1120" s="341">
        <v>38300</v>
      </c>
      <c r="T1120" s="208" t="s">
        <v>1055</v>
      </c>
      <c r="U1120" s="199"/>
      <c r="V1120" s="199">
        <v>1</v>
      </c>
      <c r="W1120" s="54">
        <v>565453</v>
      </c>
      <c r="X1120" s="54">
        <v>1407899</v>
      </c>
      <c r="Y1120" s="86" t="s">
        <v>635</v>
      </c>
      <c r="AA1120" s="120" t="s">
        <v>36</v>
      </c>
    </row>
    <row r="1121" spans="2:28">
      <c r="C1121" s="208"/>
      <c r="D1121" s="128"/>
      <c r="E1121" s="128"/>
      <c r="F1121" s="128"/>
      <c r="G1121" s="129"/>
      <c r="H1121" s="84"/>
      <c r="I1121" s="347"/>
      <c r="J1121" s="128"/>
      <c r="K1121" s="128"/>
      <c r="L1121" s="128"/>
      <c r="M1121" s="128"/>
      <c r="N1121" s="128"/>
      <c r="O1121" s="128"/>
      <c r="P1121" s="128"/>
      <c r="Q1121" s="199">
        <v>1</v>
      </c>
      <c r="R1121" s="341">
        <v>61700</v>
      </c>
      <c r="S1121" s="341">
        <v>38300</v>
      </c>
      <c r="T1121" s="208" t="s">
        <v>1055</v>
      </c>
      <c r="U1121" s="199"/>
      <c r="V1121" s="199">
        <v>1</v>
      </c>
      <c r="W1121" s="54">
        <v>56575</v>
      </c>
      <c r="X1121" s="54">
        <v>1409506</v>
      </c>
      <c r="Y1121" s="86" t="s">
        <v>635</v>
      </c>
      <c r="AA1121" s="120" t="s">
        <v>36</v>
      </c>
    </row>
    <row r="1122" spans="2:28">
      <c r="C1122" s="208"/>
      <c r="D1122" s="128"/>
      <c r="E1122" s="128"/>
      <c r="F1122" s="128"/>
      <c r="G1122" s="129"/>
      <c r="H1122" s="84"/>
      <c r="I1122" s="347"/>
      <c r="J1122" s="128"/>
      <c r="K1122" s="128"/>
      <c r="L1122" s="128"/>
      <c r="M1122" s="128"/>
      <c r="N1122" s="128"/>
      <c r="O1122" s="128"/>
      <c r="P1122" s="128"/>
      <c r="Q1122" s="199">
        <v>1</v>
      </c>
      <c r="R1122" s="341">
        <v>61700</v>
      </c>
      <c r="S1122" s="341">
        <v>38300</v>
      </c>
      <c r="T1122" s="208" t="s">
        <v>1055</v>
      </c>
      <c r="U1122" s="199"/>
      <c r="V1122" s="199">
        <v>1</v>
      </c>
      <c r="W1122" s="54">
        <v>565840</v>
      </c>
      <c r="X1122" s="54">
        <v>1409478</v>
      </c>
      <c r="Y1122" s="86" t="s">
        <v>635</v>
      </c>
      <c r="AA1122" s="120" t="s">
        <v>36</v>
      </c>
    </row>
    <row r="1123" spans="2:28">
      <c r="C1123" s="208"/>
      <c r="D1123" s="128"/>
      <c r="E1123" s="128"/>
      <c r="F1123" s="128"/>
      <c r="G1123" s="129"/>
      <c r="H1123" s="84"/>
      <c r="I1123" s="347"/>
      <c r="J1123" s="128"/>
      <c r="K1123" s="128"/>
      <c r="L1123" s="128"/>
      <c r="M1123" s="128"/>
      <c r="N1123" s="128"/>
      <c r="O1123" s="128"/>
      <c r="P1123" s="128"/>
      <c r="Q1123" s="199">
        <v>1</v>
      </c>
      <c r="R1123" s="341">
        <v>61700</v>
      </c>
      <c r="S1123" s="341">
        <v>38300</v>
      </c>
      <c r="T1123" s="208" t="s">
        <v>1055</v>
      </c>
      <c r="U1123" s="199"/>
      <c r="V1123" s="199">
        <v>1</v>
      </c>
      <c r="W1123" s="54">
        <v>565782</v>
      </c>
      <c r="X1123" s="54">
        <v>1409352</v>
      </c>
      <c r="Y1123" s="86" t="s">
        <v>635</v>
      </c>
      <c r="AA1123" s="120" t="s">
        <v>36</v>
      </c>
    </row>
    <row r="1124" spans="2:28">
      <c r="C1124" s="208"/>
      <c r="D1124" s="128"/>
      <c r="E1124" s="128"/>
      <c r="F1124" s="128"/>
      <c r="G1124" s="129"/>
      <c r="H1124" s="84"/>
      <c r="I1124" s="347"/>
      <c r="J1124" s="128"/>
      <c r="K1124" s="128"/>
      <c r="L1124" s="128"/>
      <c r="M1124" s="128"/>
      <c r="N1124" s="128"/>
      <c r="O1124" s="128"/>
      <c r="P1124" s="128"/>
      <c r="Q1124" s="199">
        <v>1</v>
      </c>
      <c r="R1124" s="341">
        <v>61700</v>
      </c>
      <c r="S1124" s="341">
        <v>38300</v>
      </c>
      <c r="T1124" s="208" t="s">
        <v>1055</v>
      </c>
      <c r="U1124" s="199"/>
      <c r="V1124" s="199">
        <v>1</v>
      </c>
      <c r="W1124" s="54">
        <v>566048</v>
      </c>
      <c r="X1124" s="54">
        <v>1409884</v>
      </c>
      <c r="Y1124" s="86" t="s">
        <v>635</v>
      </c>
      <c r="AA1124" s="120" t="s">
        <v>36</v>
      </c>
    </row>
    <row r="1125" spans="2:28">
      <c r="C1125" s="208"/>
      <c r="D1125" s="128"/>
      <c r="E1125" s="128"/>
      <c r="F1125" s="128"/>
      <c r="G1125" s="129"/>
      <c r="H1125" s="84"/>
      <c r="I1125" s="347"/>
      <c r="J1125" s="128"/>
      <c r="K1125" s="128"/>
      <c r="L1125" s="128"/>
      <c r="M1125" s="128"/>
      <c r="N1125" s="128"/>
      <c r="O1125" s="128"/>
      <c r="P1125" s="128"/>
      <c r="Q1125" s="199">
        <v>1</v>
      </c>
      <c r="R1125" s="341">
        <v>61700</v>
      </c>
      <c r="S1125" s="341">
        <v>38300</v>
      </c>
      <c r="T1125" s="208" t="s">
        <v>1055</v>
      </c>
      <c r="U1125" s="199"/>
      <c r="V1125" s="199">
        <v>1</v>
      </c>
      <c r="W1125" s="54">
        <v>566295</v>
      </c>
      <c r="X1125" s="54">
        <v>1410063</v>
      </c>
      <c r="Y1125" s="86" t="s">
        <v>635</v>
      </c>
      <c r="AA1125" s="120" t="s">
        <v>36</v>
      </c>
    </row>
    <row r="1126" spans="2:28">
      <c r="C1126" s="343"/>
      <c r="D1126" s="128" t="s">
        <v>1056</v>
      </c>
      <c r="E1126" s="128" t="s">
        <v>1057</v>
      </c>
      <c r="F1126" s="128"/>
      <c r="G1126" s="129">
        <v>10</v>
      </c>
      <c r="H1126" s="436">
        <f>SUM(H1136:H1142)</f>
        <v>123400</v>
      </c>
      <c r="I1126" s="432"/>
      <c r="J1126" s="128"/>
      <c r="K1126" s="128"/>
      <c r="L1126" s="423"/>
      <c r="M1126" s="423"/>
      <c r="N1126" s="423"/>
      <c r="O1126" s="423"/>
      <c r="P1126" s="423"/>
      <c r="Q1126" s="199">
        <v>1</v>
      </c>
      <c r="R1126" s="341">
        <v>61700</v>
      </c>
      <c r="S1126" s="341">
        <v>38300</v>
      </c>
      <c r="T1126" s="208" t="s">
        <v>1057</v>
      </c>
      <c r="U1126" s="199"/>
      <c r="V1126" s="199">
        <v>1</v>
      </c>
      <c r="W1126" s="54">
        <v>579854</v>
      </c>
      <c r="X1126" s="54">
        <v>1405207</v>
      </c>
      <c r="Y1126" s="54" t="s">
        <v>635</v>
      </c>
      <c r="Z1126" s="86"/>
      <c r="AA1126" s="120" t="s">
        <v>36</v>
      </c>
    </row>
    <row r="1127" spans="2:28">
      <c r="C1127" s="343"/>
      <c r="D1127" s="128"/>
      <c r="E1127" s="128"/>
      <c r="F1127" s="128"/>
      <c r="G1127" s="129"/>
      <c r="H1127" s="436"/>
      <c r="I1127" s="432"/>
      <c r="J1127" s="128"/>
      <c r="K1127" s="128"/>
      <c r="L1127" s="128"/>
      <c r="M1127" s="128"/>
      <c r="N1127" s="128"/>
      <c r="O1127" s="128"/>
      <c r="P1127" s="128"/>
      <c r="Q1127" s="199">
        <v>1</v>
      </c>
      <c r="R1127" s="341">
        <v>61700</v>
      </c>
      <c r="S1127" s="341">
        <v>38300</v>
      </c>
      <c r="T1127" s="208" t="s">
        <v>1057</v>
      </c>
      <c r="U1127" s="199"/>
      <c r="V1127" s="199">
        <v>1</v>
      </c>
      <c r="W1127" s="54">
        <v>578477</v>
      </c>
      <c r="X1127" s="54">
        <v>1406741</v>
      </c>
      <c r="Y1127" s="54" t="s">
        <v>635</v>
      </c>
      <c r="AA1127" s="243" t="s">
        <v>36</v>
      </c>
    </row>
    <row r="1128" spans="2:28">
      <c r="C1128" s="343"/>
      <c r="D1128" s="208"/>
      <c r="E1128" s="208"/>
      <c r="F1128" s="208"/>
      <c r="G1128" s="199"/>
      <c r="H1128" s="378"/>
      <c r="I1128" s="352"/>
      <c r="J1128" s="208"/>
      <c r="K1128" s="208"/>
      <c r="L1128" s="208"/>
      <c r="M1128" s="208"/>
      <c r="N1128" s="208"/>
      <c r="O1128" s="208"/>
      <c r="P1128" s="208"/>
      <c r="Q1128" s="199">
        <v>1</v>
      </c>
      <c r="R1128" s="341">
        <v>61700</v>
      </c>
      <c r="S1128" s="341">
        <v>38300</v>
      </c>
      <c r="T1128" s="208" t="s">
        <v>1058</v>
      </c>
      <c r="U1128" s="199"/>
      <c r="V1128" s="199">
        <v>1</v>
      </c>
      <c r="W1128" s="54">
        <v>585467</v>
      </c>
      <c r="X1128" s="54">
        <v>1412244</v>
      </c>
      <c r="Y1128" s="54" t="s">
        <v>635</v>
      </c>
      <c r="AA1128" s="243" t="s">
        <v>36</v>
      </c>
    </row>
    <row r="1129" spans="2:28">
      <c r="C1129" s="343"/>
      <c r="D1129" s="208"/>
      <c r="E1129" s="208"/>
      <c r="F1129" s="208"/>
      <c r="G1129" s="199"/>
      <c r="H1129" s="378"/>
      <c r="I1129" s="352"/>
      <c r="J1129" s="208"/>
      <c r="K1129" s="208"/>
      <c r="L1129" s="208"/>
      <c r="M1129" s="208"/>
      <c r="N1129" s="208"/>
      <c r="O1129" s="208"/>
      <c r="P1129" s="208"/>
      <c r="Q1129" s="199">
        <v>1</v>
      </c>
      <c r="R1129" s="341">
        <v>61700</v>
      </c>
      <c r="S1129" s="341">
        <v>38300</v>
      </c>
      <c r="T1129" s="208" t="s">
        <v>1058</v>
      </c>
      <c r="U1129" s="199"/>
      <c r="V1129" s="199">
        <v>1</v>
      </c>
      <c r="W1129" s="54">
        <v>585832</v>
      </c>
      <c r="X1129" s="54">
        <v>1412035</v>
      </c>
      <c r="Y1129" s="54" t="s">
        <v>635</v>
      </c>
      <c r="AA1129" s="243" t="s">
        <v>36</v>
      </c>
    </row>
    <row r="1130" spans="2:28">
      <c r="C1130" s="343"/>
      <c r="D1130" s="208"/>
      <c r="E1130" s="208"/>
      <c r="F1130" s="208"/>
      <c r="G1130" s="199"/>
      <c r="H1130" s="378"/>
      <c r="I1130" s="352"/>
      <c r="J1130" s="208"/>
      <c r="K1130" s="208"/>
      <c r="L1130" s="208"/>
      <c r="M1130" s="208"/>
      <c r="N1130" s="208"/>
      <c r="O1130" s="208"/>
      <c r="P1130" s="208"/>
      <c r="Q1130" s="199">
        <v>1</v>
      </c>
      <c r="R1130" s="341">
        <v>61700</v>
      </c>
      <c r="S1130" s="341">
        <v>38300</v>
      </c>
      <c r="T1130" s="208" t="s">
        <v>1058</v>
      </c>
      <c r="U1130" s="199"/>
      <c r="V1130" s="199">
        <v>1</v>
      </c>
      <c r="W1130" s="54">
        <v>585697</v>
      </c>
      <c r="X1130" s="54">
        <v>1412135</v>
      </c>
      <c r="Y1130" s="54" t="s">
        <v>635</v>
      </c>
      <c r="AA1130" s="243" t="s">
        <v>36</v>
      </c>
    </row>
    <row r="1131" spans="2:28">
      <c r="C1131" s="343"/>
      <c r="D1131" s="208"/>
      <c r="E1131" s="208"/>
      <c r="F1131" s="208"/>
      <c r="G1131" s="199"/>
      <c r="H1131" s="378"/>
      <c r="I1131" s="352"/>
      <c r="J1131" s="208"/>
      <c r="K1131" s="208"/>
      <c r="L1131" s="208"/>
      <c r="M1131" s="208"/>
      <c r="N1131" s="208"/>
      <c r="O1131" s="208"/>
      <c r="P1131" s="208"/>
      <c r="Q1131" s="199">
        <v>1</v>
      </c>
      <c r="R1131" s="341">
        <v>61700</v>
      </c>
      <c r="S1131" s="341">
        <v>38300</v>
      </c>
      <c r="T1131" s="208" t="s">
        <v>1059</v>
      </c>
      <c r="U1131" s="199"/>
      <c r="V1131" s="199">
        <v>1</v>
      </c>
      <c r="W1131" s="54">
        <v>584905</v>
      </c>
      <c r="X1131" s="54">
        <v>1400810</v>
      </c>
      <c r="Y1131" s="54" t="s">
        <v>635</v>
      </c>
      <c r="AA1131" s="243" t="s">
        <v>36</v>
      </c>
    </row>
    <row r="1132" spans="2:28">
      <c r="C1132" s="343"/>
      <c r="D1132" s="208"/>
      <c r="E1132" s="208"/>
      <c r="F1132" s="208"/>
      <c r="G1132" s="199"/>
      <c r="H1132" s="378"/>
      <c r="I1132" s="352"/>
      <c r="J1132" s="208"/>
      <c r="K1132" s="208"/>
      <c r="L1132" s="208"/>
      <c r="M1132" s="208"/>
      <c r="N1132" s="208"/>
      <c r="O1132" s="208"/>
      <c r="P1132" s="208"/>
      <c r="Q1132" s="199">
        <v>1</v>
      </c>
      <c r="R1132" s="341">
        <v>61700</v>
      </c>
      <c r="S1132" s="341">
        <v>38300</v>
      </c>
      <c r="T1132" s="208" t="s">
        <v>1059</v>
      </c>
      <c r="U1132" s="199"/>
      <c r="V1132" s="199">
        <v>1</v>
      </c>
      <c r="W1132" s="54">
        <v>584934</v>
      </c>
      <c r="X1132" s="54">
        <v>1407944</v>
      </c>
      <c r="Y1132" s="54" t="s">
        <v>635</v>
      </c>
      <c r="AA1132" s="243" t="s">
        <v>36</v>
      </c>
    </row>
    <row r="1133" spans="2:28">
      <c r="C1133" s="343"/>
      <c r="D1133" s="208"/>
      <c r="E1133" s="208"/>
      <c r="F1133" s="208"/>
      <c r="G1133" s="199"/>
      <c r="H1133" s="378"/>
      <c r="I1133" s="352"/>
      <c r="J1133" s="208"/>
      <c r="K1133" s="208"/>
      <c r="L1133" s="208"/>
      <c r="M1133" s="208"/>
      <c r="N1133" s="208"/>
      <c r="O1133" s="208"/>
      <c r="P1133" s="208"/>
      <c r="Q1133" s="199">
        <v>1</v>
      </c>
      <c r="R1133" s="341">
        <v>61700</v>
      </c>
      <c r="S1133" s="341">
        <v>38300</v>
      </c>
      <c r="T1133" s="208" t="s">
        <v>1059</v>
      </c>
      <c r="U1133" s="199"/>
      <c r="V1133" s="199">
        <v>1</v>
      </c>
      <c r="W1133" s="54">
        <v>581315</v>
      </c>
      <c r="X1133" s="54">
        <v>1406170</v>
      </c>
      <c r="Y1133" s="54" t="s">
        <v>635</v>
      </c>
      <c r="AA1133" s="243" t="s">
        <v>36</v>
      </c>
    </row>
    <row r="1134" spans="2:28">
      <c r="C1134" s="343"/>
      <c r="D1134" s="208"/>
      <c r="E1134" s="208"/>
      <c r="F1134" s="208"/>
      <c r="G1134" s="199"/>
      <c r="H1134" s="378"/>
      <c r="I1134" s="352"/>
      <c r="J1134" s="208"/>
      <c r="K1134" s="208"/>
      <c r="L1134" s="208"/>
      <c r="M1134" s="208"/>
      <c r="N1134" s="208"/>
      <c r="O1134" s="208"/>
      <c r="P1134" s="208"/>
      <c r="Q1134" s="199">
        <v>1</v>
      </c>
      <c r="R1134" s="341">
        <v>61700</v>
      </c>
      <c r="S1134" s="341">
        <v>38300</v>
      </c>
      <c r="T1134" s="208" t="s">
        <v>1059</v>
      </c>
      <c r="U1134" s="199"/>
      <c r="V1134" s="199">
        <v>1</v>
      </c>
      <c r="W1134" s="54">
        <v>585136</v>
      </c>
      <c r="X1134" s="54">
        <v>1406932</v>
      </c>
      <c r="Y1134" s="54" t="s">
        <v>635</v>
      </c>
      <c r="AA1134" s="243" t="s">
        <v>36</v>
      </c>
    </row>
    <row r="1135" spans="2:28">
      <c r="C1135" s="343"/>
      <c r="D1135" s="208"/>
      <c r="E1135" s="208"/>
      <c r="F1135" s="208"/>
      <c r="G1135" s="199"/>
      <c r="H1135" s="378"/>
      <c r="I1135" s="352"/>
      <c r="J1135" s="208"/>
      <c r="K1135" s="208"/>
      <c r="L1135" s="208"/>
      <c r="M1135" s="208"/>
      <c r="N1135" s="208"/>
      <c r="O1135" s="208"/>
      <c r="P1135" s="208"/>
      <c r="Q1135" s="199">
        <v>1</v>
      </c>
      <c r="R1135" s="341">
        <v>61700</v>
      </c>
      <c r="S1135" s="341">
        <v>38300</v>
      </c>
      <c r="T1135" s="208" t="s">
        <v>1059</v>
      </c>
      <c r="U1135" s="199"/>
      <c r="V1135" s="199">
        <v>1</v>
      </c>
      <c r="W1135" s="54">
        <v>581012</v>
      </c>
      <c r="X1135" s="54">
        <v>1404467</v>
      </c>
      <c r="Y1135" s="54" t="s">
        <v>635</v>
      </c>
      <c r="AA1135" s="243" t="s">
        <v>36</v>
      </c>
    </row>
    <row r="1136" spans="2:28">
      <c r="B1136" s="358" t="s">
        <v>1060</v>
      </c>
      <c r="C1136" s="379"/>
      <c r="D1136" s="462" t="s">
        <v>1056</v>
      </c>
      <c r="E1136" s="462" t="s">
        <v>1057</v>
      </c>
      <c r="F1136" s="462"/>
      <c r="G1136" s="467">
        <v>6</v>
      </c>
      <c r="H1136" s="84">
        <v>61700</v>
      </c>
      <c r="I1136" s="76"/>
      <c r="J1136" s="462"/>
      <c r="K1136" s="462"/>
      <c r="L1136" s="468"/>
      <c r="M1136" s="468"/>
      <c r="N1136" s="468"/>
      <c r="O1136" s="468"/>
      <c r="P1136" s="468"/>
      <c r="Q1136" s="342">
        <v>1</v>
      </c>
      <c r="R1136" s="341">
        <v>61700</v>
      </c>
      <c r="S1136" s="341">
        <v>38300</v>
      </c>
      <c r="T1136" s="343" t="s">
        <v>1061</v>
      </c>
      <c r="U1136" s="342"/>
      <c r="V1136" s="342">
        <v>1</v>
      </c>
      <c r="W1136" s="260">
        <v>572843</v>
      </c>
      <c r="X1136" s="260">
        <v>1402454</v>
      </c>
      <c r="Y1136" s="469" t="s">
        <v>635</v>
      </c>
      <c r="Z1136" s="260"/>
      <c r="AA1136" s="243" t="s">
        <v>36</v>
      </c>
      <c r="AB1136" s="53" t="s">
        <v>1196</v>
      </c>
    </row>
    <row r="1137" spans="1:30">
      <c r="B1137" s="357"/>
      <c r="C1137" s="376"/>
      <c r="D1137" s="343"/>
      <c r="E1137" s="343"/>
      <c r="F1137" s="343"/>
      <c r="G1137" s="342"/>
      <c r="I1137" s="78"/>
      <c r="J1137" s="343"/>
      <c r="K1137" s="343"/>
      <c r="L1137" s="343"/>
      <c r="M1137" s="343"/>
      <c r="N1137" s="343"/>
      <c r="O1137" s="343"/>
      <c r="P1137" s="343"/>
      <c r="Q1137" s="342">
        <v>1</v>
      </c>
      <c r="R1137" s="341">
        <v>61700</v>
      </c>
      <c r="S1137" s="341">
        <v>38300</v>
      </c>
      <c r="T1137" s="343" t="s">
        <v>1061</v>
      </c>
      <c r="U1137" s="342"/>
      <c r="V1137" s="342">
        <v>1</v>
      </c>
      <c r="W1137" s="260">
        <v>572802</v>
      </c>
      <c r="X1137" s="260">
        <v>1402427</v>
      </c>
      <c r="Y1137" s="469" t="s">
        <v>635</v>
      </c>
      <c r="Z1137" s="260"/>
      <c r="AA1137" s="243" t="s">
        <v>36</v>
      </c>
      <c r="AB1137" s="53" t="s">
        <v>1198</v>
      </c>
    </row>
    <row r="1138" spans="1:30">
      <c r="B1138" s="357"/>
      <c r="C1138" s="376"/>
      <c r="D1138" s="343"/>
      <c r="E1138" s="343"/>
      <c r="F1138" s="343"/>
      <c r="G1138" s="342"/>
      <c r="I1138" s="78"/>
      <c r="J1138" s="343"/>
      <c r="K1138" s="343"/>
      <c r="L1138" s="343"/>
      <c r="M1138" s="343"/>
      <c r="N1138" s="343"/>
      <c r="O1138" s="343"/>
      <c r="P1138" s="343"/>
      <c r="Q1138" s="342">
        <v>1</v>
      </c>
      <c r="R1138" s="341">
        <v>61700</v>
      </c>
      <c r="S1138" s="341">
        <v>38300</v>
      </c>
      <c r="T1138" s="343" t="s">
        <v>1061</v>
      </c>
      <c r="U1138" s="342"/>
      <c r="V1138" s="342">
        <v>1</v>
      </c>
      <c r="W1138" s="260">
        <v>572769</v>
      </c>
      <c r="X1138" s="260">
        <v>1402424</v>
      </c>
      <c r="Y1138" s="260" t="s">
        <v>635</v>
      </c>
      <c r="Z1138" s="260"/>
      <c r="AA1138" s="243" t="s">
        <v>36</v>
      </c>
    </row>
    <row r="1139" spans="1:30">
      <c r="B1139" s="357"/>
      <c r="C1139" s="376"/>
      <c r="D1139" s="343"/>
      <c r="E1139" s="343"/>
      <c r="F1139" s="343"/>
      <c r="G1139" s="342"/>
      <c r="I1139" s="78"/>
      <c r="J1139" s="343"/>
      <c r="K1139" s="343"/>
      <c r="L1139" s="343"/>
      <c r="M1139" s="343"/>
      <c r="N1139" s="343"/>
      <c r="O1139" s="343"/>
      <c r="P1139" s="343"/>
      <c r="Q1139" s="342">
        <v>1</v>
      </c>
      <c r="R1139" s="341">
        <v>61700</v>
      </c>
      <c r="S1139" s="341">
        <v>38300</v>
      </c>
      <c r="T1139" s="343" t="s">
        <v>1061</v>
      </c>
      <c r="U1139" s="342"/>
      <c r="V1139" s="342">
        <v>1</v>
      </c>
      <c r="W1139" s="260">
        <v>572744</v>
      </c>
      <c r="X1139" s="260">
        <v>1402394</v>
      </c>
      <c r="Y1139" s="260" t="s">
        <v>635</v>
      </c>
      <c r="Z1139" s="260"/>
      <c r="AA1139" s="243" t="s">
        <v>36</v>
      </c>
    </row>
    <row r="1140" spans="1:30">
      <c r="B1140" s="357"/>
      <c r="C1140" s="376"/>
      <c r="D1140" s="343"/>
      <c r="E1140" s="343"/>
      <c r="F1140" s="343"/>
      <c r="G1140" s="342"/>
      <c r="I1140" s="78"/>
      <c r="J1140" s="343"/>
      <c r="K1140" s="343"/>
      <c r="L1140" s="343"/>
      <c r="M1140" s="343"/>
      <c r="N1140" s="343"/>
      <c r="O1140" s="343"/>
      <c r="P1140" s="343"/>
      <c r="Q1140" s="342">
        <v>1</v>
      </c>
      <c r="R1140" s="341">
        <v>61700</v>
      </c>
      <c r="S1140" s="341">
        <v>38300</v>
      </c>
      <c r="T1140" s="343" t="s">
        <v>1061</v>
      </c>
      <c r="U1140" s="342"/>
      <c r="V1140" s="342">
        <v>1</v>
      </c>
      <c r="W1140" s="260">
        <v>572718</v>
      </c>
      <c r="X1140" s="260">
        <v>1402413</v>
      </c>
      <c r="Y1140" s="260" t="s">
        <v>635</v>
      </c>
      <c r="Z1140" s="260"/>
      <c r="AA1140" s="243" t="s">
        <v>36</v>
      </c>
    </row>
    <row r="1141" spans="1:30" s="123" customFormat="1" ht="21.75" thickBot="1">
      <c r="A1141" s="102"/>
      <c r="B1141" s="498"/>
      <c r="C1141" s="549"/>
      <c r="D1141" s="344"/>
      <c r="E1141" s="344"/>
      <c r="F1141" s="344"/>
      <c r="G1141" s="635"/>
      <c r="H1141" s="69"/>
      <c r="I1141" s="511"/>
      <c r="J1141" s="344"/>
      <c r="K1141" s="344"/>
      <c r="L1141" s="344"/>
      <c r="M1141" s="344"/>
      <c r="N1141" s="344"/>
      <c r="O1141" s="344"/>
      <c r="P1141" s="344"/>
      <c r="Q1141" s="635">
        <v>1</v>
      </c>
      <c r="R1141" s="340">
        <v>61700</v>
      </c>
      <c r="S1141" s="340">
        <v>38300</v>
      </c>
      <c r="T1141" s="344" t="s">
        <v>1061</v>
      </c>
      <c r="U1141" s="635"/>
      <c r="V1141" s="635">
        <v>1</v>
      </c>
      <c r="W1141" s="345">
        <v>572681</v>
      </c>
      <c r="X1141" s="345">
        <v>1402425</v>
      </c>
      <c r="Y1141" s="345" t="s">
        <v>635</v>
      </c>
      <c r="Z1141" s="345"/>
      <c r="AA1141" s="259" t="s">
        <v>36</v>
      </c>
    </row>
    <row r="1142" spans="1:30" s="497" customFormat="1" ht="21.75" thickBot="1">
      <c r="A1142" s="519">
        <v>37</v>
      </c>
      <c r="B1142" s="520" t="s">
        <v>1062</v>
      </c>
      <c r="C1142" s="634"/>
      <c r="D1142" s="531"/>
      <c r="E1142" s="531"/>
      <c r="F1142" s="531"/>
      <c r="G1142" s="545">
        <f>SUM(G1143:G1146)</f>
        <v>10</v>
      </c>
      <c r="H1142" s="523">
        <v>61700</v>
      </c>
      <c r="I1142" s="531"/>
      <c r="J1142" s="531"/>
      <c r="K1142" s="531"/>
      <c r="L1142" s="545">
        <f>SUM(L1143:L1152)</f>
        <v>0</v>
      </c>
      <c r="M1142" s="545">
        <f>SUM(M1143:M1152)</f>
        <v>0</v>
      </c>
      <c r="N1142" s="545">
        <f>SUM(N1143:N1152)</f>
        <v>0</v>
      </c>
      <c r="O1142" s="545">
        <f>SUM(O1143:O1152)</f>
        <v>0</v>
      </c>
      <c r="P1142" s="545">
        <f>SUM(P1143:P1152)</f>
        <v>0</v>
      </c>
      <c r="Q1142" s="524">
        <f>G1142-L1142+M1142</f>
        <v>10</v>
      </c>
      <c r="R1142" s="524">
        <f>SUM(R1143:R1152)</f>
        <v>617000</v>
      </c>
      <c r="S1142" s="524">
        <f>SUM(S1143:S1152)</f>
        <v>383000</v>
      </c>
      <c r="T1142" s="531"/>
      <c r="U1142" s="545"/>
      <c r="V1142" s="545">
        <f>G1142-L1142+M1142</f>
        <v>10</v>
      </c>
      <c r="W1142" s="570"/>
      <c r="X1142" s="570"/>
      <c r="Y1142" s="570"/>
      <c r="Z1142" s="570">
        <f>COUNTA(Z1143:Z1152)</f>
        <v>1</v>
      </c>
      <c r="AA1142" s="570">
        <f>COUNTA(AA1143:AA1152)</f>
        <v>9</v>
      </c>
      <c r="AB1142" s="545"/>
      <c r="AC1142" s="545"/>
      <c r="AD1142" s="545"/>
    </row>
    <row r="1143" spans="1:30" s="73" customFormat="1">
      <c r="A1143" s="662" t="s">
        <v>1175</v>
      </c>
      <c r="B1143" s="662"/>
      <c r="C1143" s="346"/>
      <c r="D1143" s="205" t="s">
        <v>1063</v>
      </c>
      <c r="E1143" s="205" t="s">
        <v>1064</v>
      </c>
      <c r="F1143" s="346" t="s">
        <v>1065</v>
      </c>
      <c r="G1143" s="528">
        <v>1</v>
      </c>
      <c r="H1143" s="338">
        <f>SUM(H1144:H1145)</f>
        <v>123400</v>
      </c>
      <c r="I1143" s="100"/>
      <c r="J1143" s="205"/>
      <c r="K1143" s="205"/>
      <c r="L1143" s="636"/>
      <c r="M1143" s="636"/>
      <c r="N1143" s="636"/>
      <c r="O1143" s="636"/>
      <c r="P1143" s="636"/>
      <c r="Q1143" s="209">
        <v>1</v>
      </c>
      <c r="R1143" s="323">
        <v>61700</v>
      </c>
      <c r="S1143" s="323">
        <v>38300</v>
      </c>
      <c r="T1143" s="339" t="s">
        <v>1066</v>
      </c>
      <c r="U1143" s="209"/>
      <c r="V1143" s="209">
        <v>1</v>
      </c>
      <c r="W1143" s="185">
        <v>585487</v>
      </c>
      <c r="X1143" s="185">
        <v>1403459</v>
      </c>
      <c r="Y1143" s="186" t="s">
        <v>635</v>
      </c>
      <c r="Z1143" s="186"/>
      <c r="AA1143" s="187" t="s">
        <v>36</v>
      </c>
      <c r="AB1143" s="73" t="s">
        <v>1196</v>
      </c>
    </row>
    <row r="1144" spans="1:30">
      <c r="A1144" s="661" t="s">
        <v>1296</v>
      </c>
      <c r="B1144" s="661"/>
      <c r="C1144" s="347"/>
      <c r="D1144" s="128" t="s">
        <v>1067</v>
      </c>
      <c r="E1144" s="128" t="s">
        <v>1068</v>
      </c>
      <c r="F1144" s="347" t="s">
        <v>1069</v>
      </c>
      <c r="G1144" s="348">
        <v>1</v>
      </c>
      <c r="H1144" s="84">
        <v>61700</v>
      </c>
      <c r="I1144" s="85"/>
      <c r="J1144" s="128"/>
      <c r="K1144" s="128"/>
      <c r="L1144" s="130"/>
      <c r="M1144" s="130"/>
      <c r="N1144" s="130"/>
      <c r="O1144" s="130"/>
      <c r="P1144" s="130"/>
      <c r="Q1144" s="349">
        <v>1</v>
      </c>
      <c r="R1144" s="341">
        <v>61700</v>
      </c>
      <c r="S1144" s="341">
        <v>38300</v>
      </c>
      <c r="T1144" s="369" t="s">
        <v>1070</v>
      </c>
      <c r="U1144" s="349"/>
      <c r="V1144" s="349">
        <v>1</v>
      </c>
      <c r="W1144" s="188">
        <v>555107</v>
      </c>
      <c r="X1144" s="188">
        <v>1273020</v>
      </c>
      <c r="Y1144" s="112" t="s">
        <v>635</v>
      </c>
      <c r="Z1144" s="112"/>
      <c r="AA1144" s="350" t="s">
        <v>36</v>
      </c>
      <c r="AB1144" s="53" t="s">
        <v>1198</v>
      </c>
    </row>
    <row r="1145" spans="1:30">
      <c r="A1145" s="661" t="s">
        <v>1297</v>
      </c>
      <c r="B1145" s="661"/>
      <c r="C1145" s="432"/>
      <c r="D1145" s="347" t="s">
        <v>1071</v>
      </c>
      <c r="E1145" s="347" t="s">
        <v>228</v>
      </c>
      <c r="F1145" s="347" t="s">
        <v>1072</v>
      </c>
      <c r="G1145" s="348">
        <v>1</v>
      </c>
      <c r="H1145" s="84">
        <v>61700</v>
      </c>
      <c r="I1145" s="85"/>
      <c r="J1145" s="347"/>
      <c r="K1145" s="347"/>
      <c r="L1145" s="130"/>
      <c r="M1145" s="130"/>
      <c r="N1145" s="130"/>
      <c r="O1145" s="130"/>
      <c r="P1145" s="130"/>
      <c r="Q1145" s="349">
        <v>1</v>
      </c>
      <c r="R1145" s="341">
        <v>61700</v>
      </c>
      <c r="S1145" s="341">
        <v>38300</v>
      </c>
      <c r="T1145" s="369" t="s">
        <v>1073</v>
      </c>
      <c r="U1145" s="349"/>
      <c r="V1145" s="349">
        <v>1</v>
      </c>
      <c r="W1145" s="188">
        <v>546592</v>
      </c>
      <c r="X1145" s="188">
        <v>1217068</v>
      </c>
      <c r="Y1145" s="112" t="s">
        <v>635</v>
      </c>
      <c r="Z1145" s="112"/>
      <c r="AA1145" s="350" t="s">
        <v>36</v>
      </c>
    </row>
    <row r="1146" spans="1:30">
      <c r="A1146" s="661" t="s">
        <v>1274</v>
      </c>
      <c r="B1146" s="661"/>
      <c r="C1146" s="76"/>
      <c r="D1146" s="432" t="s">
        <v>1075</v>
      </c>
      <c r="E1146" s="432" t="s">
        <v>1076</v>
      </c>
      <c r="F1146" s="432"/>
      <c r="G1146" s="433">
        <v>7</v>
      </c>
      <c r="H1146" s="442">
        <f>H1153+H1157+H1165</f>
        <v>370200</v>
      </c>
      <c r="I1146" s="379"/>
      <c r="J1146" s="432"/>
      <c r="K1146" s="432"/>
      <c r="L1146" s="470"/>
      <c r="M1146" s="470"/>
      <c r="N1146" s="470"/>
      <c r="O1146" s="470"/>
      <c r="P1146" s="470"/>
      <c r="Q1146" s="233">
        <v>1</v>
      </c>
      <c r="R1146" s="341">
        <v>61700</v>
      </c>
      <c r="S1146" s="341">
        <v>38300</v>
      </c>
      <c r="T1146" s="352" t="s">
        <v>74</v>
      </c>
      <c r="U1146" s="233"/>
      <c r="V1146" s="233">
        <v>1</v>
      </c>
      <c r="W1146" s="54">
        <v>583690</v>
      </c>
      <c r="X1146" s="54">
        <v>1393708</v>
      </c>
      <c r="Y1146" s="86" t="s">
        <v>635</v>
      </c>
      <c r="Z1146" s="86"/>
      <c r="AA1146" s="120" t="s">
        <v>36</v>
      </c>
    </row>
    <row r="1147" spans="1:30">
      <c r="A1147" s="664" t="s">
        <v>1298</v>
      </c>
      <c r="B1147" s="664"/>
      <c r="C1147" s="76"/>
      <c r="D1147" s="432"/>
      <c r="E1147" s="432"/>
      <c r="F1147" s="432"/>
      <c r="G1147" s="433"/>
      <c r="H1147" s="442"/>
      <c r="I1147" s="379"/>
      <c r="J1147" s="432"/>
      <c r="K1147" s="432"/>
      <c r="L1147" s="432"/>
      <c r="M1147" s="432"/>
      <c r="N1147" s="432"/>
      <c r="O1147" s="432"/>
      <c r="P1147" s="432"/>
      <c r="Q1147" s="233">
        <v>1</v>
      </c>
      <c r="R1147" s="341">
        <v>61700</v>
      </c>
      <c r="S1147" s="341">
        <v>38300</v>
      </c>
      <c r="T1147" s="352" t="s">
        <v>74</v>
      </c>
      <c r="U1147" s="233"/>
      <c r="V1147" s="233">
        <v>1</v>
      </c>
      <c r="W1147" s="54">
        <v>582576</v>
      </c>
      <c r="X1147" s="54">
        <v>1394207</v>
      </c>
      <c r="Y1147" s="86" t="s">
        <v>635</v>
      </c>
      <c r="Z1147" s="120" t="s">
        <v>36</v>
      </c>
      <c r="AA1147" s="86"/>
    </row>
    <row r="1148" spans="1:30">
      <c r="B1148" s="75" t="s">
        <v>1074</v>
      </c>
      <c r="C1148" s="78"/>
      <c r="D1148" s="352"/>
      <c r="E1148" s="352"/>
      <c r="F1148" s="352"/>
      <c r="G1148" s="233"/>
      <c r="H1148" s="445"/>
      <c r="I1148" s="376"/>
      <c r="J1148" s="352"/>
      <c r="K1148" s="352"/>
      <c r="L1148" s="352"/>
      <c r="M1148" s="352"/>
      <c r="N1148" s="352"/>
      <c r="O1148" s="352"/>
      <c r="P1148" s="352"/>
      <c r="Q1148" s="233">
        <v>1</v>
      </c>
      <c r="R1148" s="341">
        <v>61700</v>
      </c>
      <c r="S1148" s="341">
        <v>38300</v>
      </c>
      <c r="T1148" s="352" t="s">
        <v>74</v>
      </c>
      <c r="U1148" s="233"/>
      <c r="V1148" s="233">
        <v>1</v>
      </c>
      <c r="W1148" s="54">
        <v>582448</v>
      </c>
      <c r="X1148" s="54">
        <v>1394185</v>
      </c>
      <c r="Y1148" s="54" t="s">
        <v>635</v>
      </c>
      <c r="AA1148" s="243" t="s">
        <v>36</v>
      </c>
    </row>
    <row r="1149" spans="1:30">
      <c r="B1149" s="75"/>
      <c r="C1149" s="78"/>
      <c r="D1149" s="352"/>
      <c r="E1149" s="352"/>
      <c r="F1149" s="352"/>
      <c r="G1149" s="233"/>
      <c r="H1149" s="445"/>
      <c r="I1149" s="376"/>
      <c r="J1149" s="352"/>
      <c r="K1149" s="352"/>
      <c r="L1149" s="352"/>
      <c r="M1149" s="352"/>
      <c r="N1149" s="352"/>
      <c r="O1149" s="352"/>
      <c r="P1149" s="352"/>
      <c r="Q1149" s="233">
        <v>1</v>
      </c>
      <c r="R1149" s="341">
        <v>61700</v>
      </c>
      <c r="S1149" s="341">
        <v>38300</v>
      </c>
      <c r="T1149" s="352" t="s">
        <v>74</v>
      </c>
      <c r="U1149" s="233"/>
      <c r="V1149" s="233">
        <v>1</v>
      </c>
      <c r="W1149" s="54">
        <v>581719</v>
      </c>
      <c r="X1149" s="54">
        <v>1394293</v>
      </c>
      <c r="Y1149" s="86" t="s">
        <v>635</v>
      </c>
      <c r="AA1149" s="243" t="s">
        <v>36</v>
      </c>
    </row>
    <row r="1150" spans="1:30">
      <c r="B1150" s="75"/>
      <c r="C1150" s="78"/>
      <c r="D1150" s="352"/>
      <c r="E1150" s="352"/>
      <c r="F1150" s="352"/>
      <c r="G1150" s="233"/>
      <c r="H1150" s="445"/>
      <c r="I1150" s="376"/>
      <c r="J1150" s="352"/>
      <c r="K1150" s="352"/>
      <c r="L1150" s="352"/>
      <c r="M1150" s="352"/>
      <c r="N1150" s="352"/>
      <c r="O1150" s="352"/>
      <c r="P1150" s="352"/>
      <c r="Q1150" s="233">
        <v>1</v>
      </c>
      <c r="R1150" s="341">
        <v>61700</v>
      </c>
      <c r="S1150" s="341">
        <v>38300</v>
      </c>
      <c r="T1150" s="352" t="s">
        <v>74</v>
      </c>
      <c r="U1150" s="233"/>
      <c r="V1150" s="233">
        <v>1</v>
      </c>
      <c r="W1150" s="54">
        <v>581649</v>
      </c>
      <c r="X1150" s="54">
        <v>1394281</v>
      </c>
      <c r="Y1150" s="54" t="s">
        <v>635</v>
      </c>
      <c r="AA1150" s="243" t="s">
        <v>36</v>
      </c>
    </row>
    <row r="1151" spans="1:30">
      <c r="B1151" s="75"/>
      <c r="C1151" s="78"/>
      <c r="D1151" s="352"/>
      <c r="E1151" s="352"/>
      <c r="F1151" s="352"/>
      <c r="G1151" s="233"/>
      <c r="H1151" s="445"/>
      <c r="I1151" s="376"/>
      <c r="J1151" s="352"/>
      <c r="K1151" s="352"/>
      <c r="L1151" s="352"/>
      <c r="M1151" s="352"/>
      <c r="N1151" s="352"/>
      <c r="O1151" s="352"/>
      <c r="P1151" s="352"/>
      <c r="Q1151" s="233">
        <v>1</v>
      </c>
      <c r="R1151" s="341">
        <v>61700</v>
      </c>
      <c r="S1151" s="341">
        <v>38300</v>
      </c>
      <c r="T1151" s="352" t="s">
        <v>74</v>
      </c>
      <c r="U1151" s="233"/>
      <c r="V1151" s="233">
        <v>1</v>
      </c>
      <c r="W1151" s="54">
        <v>581419</v>
      </c>
      <c r="X1151" s="54">
        <v>1394475</v>
      </c>
      <c r="Y1151" s="86" t="s">
        <v>635</v>
      </c>
      <c r="AA1151" s="243" t="s">
        <v>36</v>
      </c>
    </row>
    <row r="1152" spans="1:30">
      <c r="B1152" s="75"/>
      <c r="C1152" s="78"/>
      <c r="D1152" s="352"/>
      <c r="E1152" s="352"/>
      <c r="F1152" s="352"/>
      <c r="G1152" s="233"/>
      <c r="H1152" s="445"/>
      <c r="I1152" s="376"/>
      <c r="J1152" s="352"/>
      <c r="K1152" s="352"/>
      <c r="L1152" s="352"/>
      <c r="M1152" s="352"/>
      <c r="N1152" s="352"/>
      <c r="O1152" s="352"/>
      <c r="P1152" s="352"/>
      <c r="Q1152" s="233">
        <v>1</v>
      </c>
      <c r="R1152" s="341">
        <v>61700</v>
      </c>
      <c r="S1152" s="341">
        <v>38300</v>
      </c>
      <c r="T1152" s="352" t="s">
        <v>74</v>
      </c>
      <c r="U1152" s="233"/>
      <c r="V1152" s="233">
        <v>1</v>
      </c>
      <c r="W1152" s="54">
        <v>581154</v>
      </c>
      <c r="X1152" s="54">
        <v>1394591</v>
      </c>
      <c r="Y1152" s="54" t="s">
        <v>635</v>
      </c>
      <c r="AA1152" s="243" t="s">
        <v>36</v>
      </c>
    </row>
    <row r="1153" spans="1:30" s="123" customFormat="1" ht="21.75" thickBot="1">
      <c r="A1153" s="511" t="s">
        <v>1077</v>
      </c>
      <c r="B1153" s="511"/>
      <c r="C1153" s="549"/>
      <c r="D1153" s="511"/>
      <c r="E1153" s="511"/>
      <c r="F1153" s="511"/>
      <c r="G1153" s="616">
        <f>G1154+G1162+G1168+G1175+G1186</f>
        <v>31</v>
      </c>
      <c r="H1153" s="303">
        <f t="shared" ref="H1153" si="6">SUM(H1154:H1155)</f>
        <v>123400</v>
      </c>
      <c r="I1153" s="298"/>
      <c r="J1153" s="511"/>
      <c r="K1153" s="511"/>
      <c r="L1153" s="616">
        <f>L1154+L1162+L1168+L1175+L1186+L1192</f>
        <v>0</v>
      </c>
      <c r="M1153" s="616">
        <f>M1154+M1162+M1168+M1175+M1186+M1192</f>
        <v>10</v>
      </c>
      <c r="N1153" s="616">
        <f>N1154+N1162+N1168+N1175+N1186+N1192</f>
        <v>10</v>
      </c>
      <c r="O1153" s="616">
        <f>O1154+O1162+O1168+O1175+O1186+O1192</f>
        <v>0</v>
      </c>
      <c r="P1153" s="616">
        <f>P1154+P1162+P1168+P1175+P1186+P1192</f>
        <v>0</v>
      </c>
      <c r="Q1153" s="510">
        <f>G1153-L1153+M1153</f>
        <v>41</v>
      </c>
      <c r="R1153" s="510">
        <f>R1154+R1162+R1168+R1175+R1186+R1192</f>
        <v>2529700</v>
      </c>
      <c r="S1153" s="510">
        <f>S1154+S1162+S1168+S1175+S1186+S1192</f>
        <v>1570300</v>
      </c>
      <c r="T1153" s="511"/>
      <c r="U1153" s="616">
        <f>U1154+U1162+U1168+U1175+U1186+U1192</f>
        <v>10</v>
      </c>
      <c r="V1153" s="616">
        <f>G1153-L1153+M1153</f>
        <v>41</v>
      </c>
      <c r="W1153" s="624"/>
      <c r="X1153" s="624"/>
      <c r="Y1153" s="624"/>
      <c r="Z1153" s="624">
        <f>COUNTA(Z1154+Z1162+Z1168+Z1175+Z1186+Z1192)</f>
        <v>1</v>
      </c>
      <c r="AA1153" s="624">
        <f>COUNTA(AA1154+AA1162+AA1168+AA1175+AA1186+AA1192)</f>
        <v>1</v>
      </c>
      <c r="AB1153" s="616"/>
      <c r="AC1153" s="616"/>
      <c r="AD1153" s="616"/>
    </row>
    <row r="1154" spans="1:30" s="497" customFormat="1" ht="21.75" thickBot="1">
      <c r="A1154" s="519">
        <v>38</v>
      </c>
      <c r="B1154" s="520" t="s">
        <v>1078</v>
      </c>
      <c r="D1154" s="531"/>
      <c r="E1154" s="531"/>
      <c r="F1154" s="531"/>
      <c r="G1154" s="545">
        <f>SUM(G1155:G1161)</f>
        <v>7</v>
      </c>
      <c r="H1154" s="523">
        <v>61700</v>
      </c>
      <c r="I1154" s="638"/>
      <c r="J1154" s="531"/>
      <c r="K1154" s="531"/>
      <c r="L1154" s="531"/>
      <c r="M1154" s="531"/>
      <c r="N1154" s="545">
        <f>SUM(N1155:N1161)</f>
        <v>0</v>
      </c>
      <c r="O1154" s="545">
        <f>SUM(O1155:O1161)</f>
        <v>0</v>
      </c>
      <c r="P1154" s="545"/>
      <c r="Q1154" s="524">
        <f>G1154-L1154+M1154</f>
        <v>7</v>
      </c>
      <c r="R1154" s="524">
        <f>SUM(R1155:R1161)</f>
        <v>431900</v>
      </c>
      <c r="S1154" s="524">
        <f>SUM(S1155:S1161)</f>
        <v>268100</v>
      </c>
      <c r="T1154" s="531"/>
      <c r="U1154" s="545">
        <f>SUM(U1155:U1161)</f>
        <v>0</v>
      </c>
      <c r="V1154" s="545">
        <f>SUM(V1155:V1161)</f>
        <v>7</v>
      </c>
      <c r="W1154" s="570"/>
      <c r="X1154" s="570"/>
      <c r="Y1154" s="570"/>
      <c r="Z1154" s="570">
        <f>COUNTA(Z1155:Z1161)</f>
        <v>0</v>
      </c>
      <c r="AA1154" s="570">
        <f>COUNTA(AA1155:AA1161)</f>
        <v>7</v>
      </c>
      <c r="AB1154" s="545"/>
      <c r="AC1154" s="545"/>
      <c r="AD1154" s="614" t="s">
        <v>1079</v>
      </c>
    </row>
    <row r="1155" spans="1:30" s="73" customFormat="1">
      <c r="A1155" s="637" t="s">
        <v>1176</v>
      </c>
      <c r="B1155" s="55"/>
      <c r="D1155" s="100" t="s">
        <v>1080</v>
      </c>
      <c r="E1155" s="100" t="s">
        <v>1081</v>
      </c>
      <c r="F1155" s="100"/>
      <c r="G1155" s="89">
        <v>2</v>
      </c>
      <c r="H1155" s="89">
        <v>61700</v>
      </c>
      <c r="I1155" s="604"/>
      <c r="J1155" s="100"/>
      <c r="K1155" s="100"/>
      <c r="L1155" s="517">
        <v>0</v>
      </c>
      <c r="M1155" s="517">
        <v>0</v>
      </c>
      <c r="N1155" s="517">
        <v>0</v>
      </c>
      <c r="O1155" s="517">
        <v>0</v>
      </c>
      <c r="P1155" s="517"/>
      <c r="Q1155" s="83">
        <v>1</v>
      </c>
      <c r="R1155" s="323">
        <v>61700</v>
      </c>
      <c r="S1155" s="323">
        <v>38300</v>
      </c>
      <c r="T1155" s="73" t="s">
        <v>1082</v>
      </c>
      <c r="U1155" s="83"/>
      <c r="V1155" s="83">
        <v>1</v>
      </c>
      <c r="W1155" s="55">
        <v>476353</v>
      </c>
      <c r="X1155" s="55">
        <v>954318</v>
      </c>
      <c r="Y1155" s="55" t="s">
        <v>635</v>
      </c>
      <c r="Z1155" s="55"/>
      <c r="AA1155" s="354" t="s">
        <v>36</v>
      </c>
      <c r="AB1155" s="73" t="s">
        <v>1199</v>
      </c>
    </row>
    <row r="1156" spans="1:30">
      <c r="A1156" s="450" t="s">
        <v>1166</v>
      </c>
      <c r="D1156" s="85"/>
      <c r="E1156" s="85"/>
      <c r="F1156" s="85"/>
      <c r="G1156" s="84"/>
      <c r="H1156" s="84"/>
      <c r="I1156" s="379"/>
      <c r="J1156" s="85"/>
      <c r="K1156" s="85"/>
      <c r="L1156" s="219"/>
      <c r="M1156" s="219"/>
      <c r="N1156" s="219"/>
      <c r="O1156" s="219"/>
      <c r="P1156" s="219"/>
      <c r="Q1156" s="51">
        <v>1</v>
      </c>
      <c r="R1156" s="341">
        <v>61700</v>
      </c>
      <c r="S1156" s="341">
        <v>38300</v>
      </c>
      <c r="T1156" s="53" t="s">
        <v>1082</v>
      </c>
      <c r="V1156" s="51">
        <v>1</v>
      </c>
      <c r="W1156" s="54">
        <v>476150</v>
      </c>
      <c r="X1156" s="54">
        <v>954318</v>
      </c>
      <c r="Y1156" s="54" t="s">
        <v>635</v>
      </c>
      <c r="AA1156" s="324" t="s">
        <v>36</v>
      </c>
      <c r="AB1156" s="53" t="s">
        <v>1200</v>
      </c>
    </row>
    <row r="1157" spans="1:30">
      <c r="A1157" s="450" t="s">
        <v>1170</v>
      </c>
      <c r="D1157" s="85" t="s">
        <v>1083</v>
      </c>
      <c r="E1157" s="85" t="s">
        <v>1084</v>
      </c>
      <c r="F1157" s="85"/>
      <c r="G1157" s="84">
        <v>4</v>
      </c>
      <c r="H1157" s="471">
        <f>SUM(H1161:H1163)</f>
        <v>185100</v>
      </c>
      <c r="I1157" s="399"/>
      <c r="J1157" s="85"/>
      <c r="K1157" s="85"/>
      <c r="L1157" s="219">
        <v>0</v>
      </c>
      <c r="M1157" s="219">
        <v>0</v>
      </c>
      <c r="N1157" s="219">
        <v>0</v>
      </c>
      <c r="O1157" s="219">
        <v>0</v>
      </c>
      <c r="P1157" s="219"/>
      <c r="Q1157" s="51">
        <v>1</v>
      </c>
      <c r="R1157" s="341">
        <v>61700</v>
      </c>
      <c r="S1157" s="341">
        <v>38300</v>
      </c>
      <c r="T1157" s="53" t="s">
        <v>1085</v>
      </c>
      <c r="V1157" s="51">
        <v>1</v>
      </c>
      <c r="W1157" s="54">
        <v>467880</v>
      </c>
      <c r="X1157" s="54">
        <v>944912</v>
      </c>
      <c r="Y1157" s="54" t="s">
        <v>635</v>
      </c>
      <c r="AA1157" s="324" t="s">
        <v>36</v>
      </c>
    </row>
    <row r="1158" spans="1:30">
      <c r="A1158" s="450" t="s">
        <v>1167</v>
      </c>
      <c r="D1158" s="85"/>
      <c r="E1158" s="85"/>
      <c r="F1158" s="85"/>
      <c r="G1158" s="84"/>
      <c r="H1158" s="471"/>
      <c r="I1158" s="399"/>
      <c r="J1158" s="85"/>
      <c r="K1158" s="85"/>
      <c r="L1158" s="219"/>
      <c r="M1158" s="219"/>
      <c r="N1158" s="219"/>
      <c r="O1158" s="219"/>
      <c r="P1158" s="219"/>
      <c r="Q1158" s="51">
        <v>1</v>
      </c>
      <c r="R1158" s="341">
        <v>61700</v>
      </c>
      <c r="S1158" s="341">
        <v>38300</v>
      </c>
      <c r="T1158" s="53" t="s">
        <v>1086</v>
      </c>
      <c r="V1158" s="51">
        <v>1</v>
      </c>
      <c r="W1158" s="54">
        <v>471869</v>
      </c>
      <c r="X1158" s="54">
        <v>942774</v>
      </c>
      <c r="Y1158" s="54" t="s">
        <v>635</v>
      </c>
      <c r="AA1158" s="324" t="s">
        <v>36</v>
      </c>
    </row>
    <row r="1159" spans="1:30">
      <c r="A1159" s="450" t="s">
        <v>1168</v>
      </c>
      <c r="D1159" s="85"/>
      <c r="E1159" s="85"/>
      <c r="F1159" s="85"/>
      <c r="G1159" s="84"/>
      <c r="H1159" s="471"/>
      <c r="I1159" s="399"/>
      <c r="J1159" s="85"/>
      <c r="K1159" s="85"/>
      <c r="L1159" s="219"/>
      <c r="M1159" s="219"/>
      <c r="N1159" s="219"/>
      <c r="O1159" s="219"/>
      <c r="P1159" s="219"/>
      <c r="Q1159" s="51">
        <v>1</v>
      </c>
      <c r="R1159" s="341">
        <v>61700</v>
      </c>
      <c r="S1159" s="341">
        <v>38300</v>
      </c>
      <c r="T1159" s="53" t="s">
        <v>1087</v>
      </c>
      <c r="V1159" s="51">
        <v>1</v>
      </c>
      <c r="W1159" s="54">
        <v>472025</v>
      </c>
      <c r="X1159" s="54">
        <v>942934</v>
      </c>
      <c r="Y1159" s="54" t="s">
        <v>635</v>
      </c>
      <c r="AA1159" s="324" t="s">
        <v>36</v>
      </c>
    </row>
    <row r="1160" spans="1:30">
      <c r="D1160" s="85"/>
      <c r="E1160" s="85"/>
      <c r="F1160" s="85"/>
      <c r="G1160" s="84"/>
      <c r="H1160" s="471"/>
      <c r="I1160" s="399"/>
      <c r="J1160" s="85"/>
      <c r="K1160" s="85"/>
      <c r="L1160" s="219"/>
      <c r="M1160" s="219"/>
      <c r="N1160" s="219"/>
      <c r="O1160" s="219"/>
      <c r="P1160" s="219"/>
      <c r="Q1160" s="51">
        <v>1</v>
      </c>
      <c r="R1160" s="341">
        <v>61700</v>
      </c>
      <c r="S1160" s="341">
        <v>38300</v>
      </c>
      <c r="T1160" s="53" t="s">
        <v>1088</v>
      </c>
      <c r="V1160" s="51">
        <v>1</v>
      </c>
      <c r="W1160" s="54">
        <v>473395</v>
      </c>
      <c r="X1160" s="54">
        <v>943881</v>
      </c>
      <c r="Y1160" s="54" t="s">
        <v>635</v>
      </c>
      <c r="AA1160" s="324" t="s">
        <v>36</v>
      </c>
    </row>
    <row r="1161" spans="1:30" s="90" customFormat="1" ht="21.75" thickBot="1">
      <c r="A1161" s="102"/>
      <c r="B1161" s="102"/>
      <c r="C1161" s="549"/>
      <c r="D1161" s="90" t="s">
        <v>1089</v>
      </c>
      <c r="E1161" s="90" t="s">
        <v>1090</v>
      </c>
      <c r="G1161" s="91">
        <v>1</v>
      </c>
      <c r="H1161" s="91">
        <v>61700</v>
      </c>
      <c r="I1161" s="135"/>
      <c r="L1161" s="97">
        <v>0</v>
      </c>
      <c r="M1161" s="97">
        <v>0</v>
      </c>
      <c r="N1161" s="97">
        <v>0</v>
      </c>
      <c r="O1161" s="97">
        <v>0</v>
      </c>
      <c r="P1161" s="97"/>
      <c r="Q1161" s="69">
        <v>1</v>
      </c>
      <c r="R1161" s="340">
        <v>61700</v>
      </c>
      <c r="S1161" s="340">
        <v>38300</v>
      </c>
      <c r="T1161" s="123" t="s">
        <v>1091</v>
      </c>
      <c r="U1161" s="69"/>
      <c r="V1161" s="69">
        <v>1</v>
      </c>
      <c r="W1161" s="102">
        <v>467880</v>
      </c>
      <c r="X1161" s="102">
        <v>944912</v>
      </c>
      <c r="Y1161" s="102" t="s">
        <v>635</v>
      </c>
      <c r="Z1161" s="102"/>
      <c r="AA1161" s="330" t="s">
        <v>36</v>
      </c>
      <c r="AB1161" s="123"/>
      <c r="AC1161" s="123"/>
      <c r="AD1161" s="123"/>
    </row>
    <row r="1162" spans="1:30" s="547" customFormat="1" ht="21.75" thickBot="1">
      <c r="A1162" s="519">
        <v>39</v>
      </c>
      <c r="B1162" s="520" t="s">
        <v>1092</v>
      </c>
      <c r="C1162" s="638"/>
      <c r="D1162" s="531"/>
      <c r="E1162" s="531"/>
      <c r="F1162" s="531"/>
      <c r="G1162" s="545">
        <f>SUM(G1163:G1165)</f>
        <v>5</v>
      </c>
      <c r="H1162" s="523">
        <v>61700</v>
      </c>
      <c r="I1162" s="638"/>
      <c r="J1162" s="531"/>
      <c r="K1162" s="531"/>
      <c r="L1162" s="545">
        <f>SUM(L1163:L1167)</f>
        <v>0</v>
      </c>
      <c r="M1162" s="545">
        <f>SUM(M1163:M1167)</f>
        <v>0</v>
      </c>
      <c r="N1162" s="545">
        <f>SUM(N1163:N1167)</f>
        <v>0</v>
      </c>
      <c r="O1162" s="545">
        <f>SUM(O1163:O1167)</f>
        <v>0</v>
      </c>
      <c r="P1162" s="545">
        <f>SUM(P1163:P1167)</f>
        <v>0</v>
      </c>
      <c r="Q1162" s="524">
        <f>G1162-L1162+M1162</f>
        <v>5</v>
      </c>
      <c r="R1162" s="524">
        <f>SUM(R1163:R1167)</f>
        <v>308500</v>
      </c>
      <c r="S1162" s="524">
        <f>SUM(S1163:S1167)</f>
        <v>191500</v>
      </c>
      <c r="T1162" s="531"/>
      <c r="U1162" s="545">
        <f>SUM(U1163:U1165)</f>
        <v>0</v>
      </c>
      <c r="V1162" s="545">
        <f>G1162-L1162+M1162</f>
        <v>5</v>
      </c>
      <c r="W1162" s="570"/>
      <c r="X1162" s="570"/>
      <c r="Y1162" s="570"/>
      <c r="Z1162" s="570">
        <f>COUNTA(Z1163:Z1167)</f>
        <v>0</v>
      </c>
      <c r="AA1162" s="570">
        <f>COUNTA(AA1163:AA1167)</f>
        <v>5</v>
      </c>
      <c r="AB1162" s="545"/>
      <c r="AC1162" s="545"/>
      <c r="AD1162" s="614" t="s">
        <v>1079</v>
      </c>
    </row>
    <row r="1163" spans="1:30" s="100" customFormat="1">
      <c r="A1163" s="662" t="s">
        <v>1176</v>
      </c>
      <c r="B1163" s="662"/>
      <c r="C1163" s="293"/>
      <c r="D1163" s="639" t="s">
        <v>1093</v>
      </c>
      <c r="E1163" s="639" t="s">
        <v>1094</v>
      </c>
      <c r="F1163" s="639" t="s">
        <v>1095</v>
      </c>
      <c r="G1163" s="334">
        <v>2</v>
      </c>
      <c r="H1163" s="89">
        <v>61700</v>
      </c>
      <c r="I1163" s="516"/>
      <c r="J1163" s="639"/>
      <c r="K1163" s="639"/>
      <c r="L1163" s="640"/>
      <c r="M1163" s="640"/>
      <c r="N1163" s="640"/>
      <c r="O1163" s="640"/>
      <c r="P1163" s="640"/>
      <c r="Q1163" s="322">
        <v>1</v>
      </c>
      <c r="R1163" s="323">
        <v>61700</v>
      </c>
      <c r="S1163" s="323">
        <v>38300</v>
      </c>
      <c r="T1163" s="293" t="s">
        <v>1096</v>
      </c>
      <c r="U1163" s="322"/>
      <c r="V1163" s="322">
        <v>1</v>
      </c>
      <c r="W1163" s="353">
        <v>578940</v>
      </c>
      <c r="X1163" s="353">
        <v>987755</v>
      </c>
      <c r="Y1163" s="353"/>
      <c r="Z1163" s="353"/>
      <c r="AA1163" s="354" t="s">
        <v>36</v>
      </c>
      <c r="AB1163" s="73" t="s">
        <v>1199</v>
      </c>
      <c r="AC1163" s="73"/>
      <c r="AD1163" s="82"/>
    </row>
    <row r="1164" spans="1:30" s="85" customFormat="1">
      <c r="A1164" s="661" t="s">
        <v>1299</v>
      </c>
      <c r="B1164" s="661"/>
      <c r="C1164" s="327"/>
      <c r="D1164" s="295"/>
      <c r="E1164" s="295"/>
      <c r="F1164" s="295"/>
      <c r="G1164" s="333"/>
      <c r="H1164" s="84"/>
      <c r="I1164" s="358"/>
      <c r="J1164" s="295"/>
      <c r="K1164" s="295"/>
      <c r="L1164" s="458"/>
      <c r="M1164" s="458"/>
      <c r="N1164" s="458"/>
      <c r="O1164" s="458"/>
      <c r="P1164" s="458"/>
      <c r="Q1164" s="326">
        <v>1</v>
      </c>
      <c r="R1164" s="341">
        <v>61700</v>
      </c>
      <c r="S1164" s="341">
        <v>38300</v>
      </c>
      <c r="T1164" s="327" t="s">
        <v>1096</v>
      </c>
      <c r="U1164" s="326"/>
      <c r="V1164" s="326">
        <v>1</v>
      </c>
      <c r="W1164" s="328">
        <v>578244</v>
      </c>
      <c r="X1164" s="328">
        <v>987856</v>
      </c>
      <c r="Y1164" s="328"/>
      <c r="Z1164" s="328"/>
      <c r="AA1164" s="324" t="s">
        <v>36</v>
      </c>
      <c r="AB1164" s="53" t="s">
        <v>1200</v>
      </c>
      <c r="AC1164" s="53"/>
      <c r="AD1164" s="75"/>
    </row>
    <row r="1165" spans="1:30">
      <c r="A1165" s="661" t="s">
        <v>1300</v>
      </c>
      <c r="B1165" s="661"/>
      <c r="C1165" s="376"/>
      <c r="D1165" s="295"/>
      <c r="E1165" s="295" t="s">
        <v>1097</v>
      </c>
      <c r="F1165" s="295" t="s">
        <v>1098</v>
      </c>
      <c r="G1165" s="333">
        <v>3</v>
      </c>
      <c r="H1165" s="436">
        <f>SUM(H1168)</f>
        <v>61700</v>
      </c>
      <c r="I1165" s="379"/>
      <c r="J1165" s="295"/>
      <c r="K1165" s="295"/>
      <c r="L1165" s="458"/>
      <c r="M1165" s="458"/>
      <c r="N1165" s="458"/>
      <c r="O1165" s="458"/>
      <c r="P1165" s="458"/>
      <c r="Q1165" s="326">
        <v>1</v>
      </c>
      <c r="R1165" s="341">
        <v>61700</v>
      </c>
      <c r="S1165" s="341">
        <v>38300</v>
      </c>
      <c r="T1165" s="327" t="s">
        <v>1098</v>
      </c>
      <c r="U1165" s="326"/>
      <c r="V1165" s="326">
        <v>1</v>
      </c>
      <c r="W1165" s="328">
        <v>598478</v>
      </c>
      <c r="X1165" s="328">
        <v>1000075</v>
      </c>
      <c r="Y1165" s="328"/>
      <c r="Z1165" s="328"/>
      <c r="AA1165" s="324" t="s">
        <v>36</v>
      </c>
      <c r="AD1165" s="75"/>
    </row>
    <row r="1166" spans="1:30">
      <c r="A1166" s="661" t="s">
        <v>1274</v>
      </c>
      <c r="B1166" s="661"/>
      <c r="C1166" s="376"/>
      <c r="D1166" s="295"/>
      <c r="E1166" s="295"/>
      <c r="F1166" s="295"/>
      <c r="G1166" s="333"/>
      <c r="H1166" s="436"/>
      <c r="I1166" s="379"/>
      <c r="J1166" s="295"/>
      <c r="K1166" s="295"/>
      <c r="L1166" s="295"/>
      <c r="M1166" s="295"/>
      <c r="N1166" s="295"/>
      <c r="O1166" s="295"/>
      <c r="P1166" s="295"/>
      <c r="Q1166" s="326">
        <v>1</v>
      </c>
      <c r="R1166" s="341">
        <v>61700</v>
      </c>
      <c r="S1166" s="341">
        <v>38300</v>
      </c>
      <c r="T1166" s="327" t="s">
        <v>1098</v>
      </c>
      <c r="U1166" s="326"/>
      <c r="V1166" s="326">
        <v>1</v>
      </c>
      <c r="W1166" s="328">
        <v>598356</v>
      </c>
      <c r="X1166" s="328">
        <v>1000176</v>
      </c>
      <c r="Y1166" s="328"/>
      <c r="Z1166" s="328"/>
      <c r="AA1166" s="324" t="s">
        <v>36</v>
      </c>
      <c r="AD1166" s="75"/>
    </row>
    <row r="1167" spans="1:30" s="123" customFormat="1" ht="21.75" thickBot="1">
      <c r="A1167" s="663" t="s">
        <v>1301</v>
      </c>
      <c r="B1167" s="663"/>
      <c r="C1167" s="549"/>
      <c r="D1167" s="298"/>
      <c r="E1167" s="298"/>
      <c r="F1167" s="298"/>
      <c r="G1167" s="325"/>
      <c r="H1167" s="303"/>
      <c r="I1167" s="549"/>
      <c r="J1167" s="298"/>
      <c r="K1167" s="298"/>
      <c r="L1167" s="298"/>
      <c r="M1167" s="298"/>
      <c r="N1167" s="298"/>
      <c r="O1167" s="298"/>
      <c r="P1167" s="298"/>
      <c r="Q1167" s="325">
        <v>1</v>
      </c>
      <c r="R1167" s="340">
        <v>61700</v>
      </c>
      <c r="S1167" s="340">
        <v>38300</v>
      </c>
      <c r="T1167" s="298" t="s">
        <v>1099</v>
      </c>
      <c r="U1167" s="325"/>
      <c r="V1167" s="325">
        <v>1</v>
      </c>
      <c r="W1167" s="329">
        <v>591110</v>
      </c>
      <c r="X1167" s="329">
        <v>1005307</v>
      </c>
      <c r="Y1167" s="329"/>
      <c r="Z1167" s="329"/>
      <c r="AA1167" s="330" t="s">
        <v>36</v>
      </c>
      <c r="AD1167" s="74"/>
    </row>
    <row r="1168" spans="1:30" s="497" customFormat="1" ht="21.75" thickBot="1">
      <c r="A1168" s="519">
        <v>40</v>
      </c>
      <c r="B1168" s="520" t="s">
        <v>1100</v>
      </c>
      <c r="C1168" s="644"/>
      <c r="D1168" s="531"/>
      <c r="E1168" s="531"/>
      <c r="F1168" s="531"/>
      <c r="G1168" s="545">
        <f>SUM(G1169)</f>
        <v>6</v>
      </c>
      <c r="H1168" s="523">
        <v>61700</v>
      </c>
      <c r="I1168" s="645"/>
      <c r="J1168" s="531"/>
      <c r="K1168" s="531"/>
      <c r="L1168" s="545">
        <f>SUM(L1169:L1174)</f>
        <v>0</v>
      </c>
      <c r="M1168" s="545">
        <f t="shared" ref="M1168:O1168" si="7">SUM(M1169:M1174)</f>
        <v>0</v>
      </c>
      <c r="N1168" s="545">
        <f t="shared" si="7"/>
        <v>0</v>
      </c>
      <c r="O1168" s="545">
        <f t="shared" si="7"/>
        <v>0</v>
      </c>
      <c r="P1168" s="545">
        <f>SUM(P1169:P1174)</f>
        <v>0</v>
      </c>
      <c r="Q1168" s="524">
        <f>G1168-L1168+M1168</f>
        <v>6</v>
      </c>
      <c r="R1168" s="524">
        <f>SUM(R1169:R1174)</f>
        <v>370200</v>
      </c>
      <c r="S1168" s="524">
        <f>SUM(S1169:S1174)</f>
        <v>229800</v>
      </c>
      <c r="T1168" s="531"/>
      <c r="U1168" s="545">
        <f>SUM(U1169:U1169)</f>
        <v>0</v>
      </c>
      <c r="V1168" s="545">
        <f>G1168-L1168+M1168</f>
        <v>6</v>
      </c>
      <c r="W1168" s="570"/>
      <c r="X1168" s="570"/>
      <c r="Y1168" s="570"/>
      <c r="Z1168" s="570">
        <f>COUNTA(Z1169:Z1174)</f>
        <v>0</v>
      </c>
      <c r="AA1168" s="570">
        <f>COUNTA(AA1169:AA1174)</f>
        <v>6</v>
      </c>
      <c r="AB1168" s="545"/>
      <c r="AC1168" s="545"/>
      <c r="AD1168" s="545"/>
    </row>
    <row r="1169" spans="1:30" s="73" customFormat="1">
      <c r="A1169" s="662" t="s">
        <v>1176</v>
      </c>
      <c r="B1169" s="662"/>
      <c r="C1169" s="486"/>
      <c r="D1169" s="641" t="s">
        <v>1101</v>
      </c>
      <c r="E1169" s="641" t="s">
        <v>1102</v>
      </c>
      <c r="F1169" s="641" t="s">
        <v>1103</v>
      </c>
      <c r="G1169" s="641">
        <v>6</v>
      </c>
      <c r="H1169" s="89"/>
      <c r="I1169" s="641"/>
      <c r="J1169" s="641"/>
      <c r="K1169" s="641"/>
      <c r="L1169" s="642"/>
      <c r="M1169" s="642"/>
      <c r="N1169" s="642"/>
      <c r="O1169" s="642"/>
      <c r="P1169" s="641"/>
      <c r="Q1169" s="643">
        <v>1</v>
      </c>
      <c r="R1169" s="323">
        <v>61700</v>
      </c>
      <c r="S1169" s="323">
        <v>38300</v>
      </c>
      <c r="T1169" s="643" t="s">
        <v>1104</v>
      </c>
      <c r="U1169" s="643"/>
      <c r="V1169" s="643">
        <v>1</v>
      </c>
      <c r="W1169" s="178">
        <v>502959</v>
      </c>
      <c r="X1169" s="178">
        <v>1171970</v>
      </c>
      <c r="Y1169" s="178" t="s">
        <v>635</v>
      </c>
      <c r="Z1169" s="178"/>
      <c r="AA1169" s="223" t="s">
        <v>36</v>
      </c>
      <c r="AB1169" s="73" t="s">
        <v>1199</v>
      </c>
    </row>
    <row r="1170" spans="1:30">
      <c r="A1170" s="661" t="s">
        <v>1302</v>
      </c>
      <c r="B1170" s="661"/>
      <c r="C1170" s="376"/>
      <c r="D1170" s="399"/>
      <c r="E1170" s="399"/>
      <c r="F1170" s="399"/>
      <c r="G1170" s="399"/>
      <c r="H1170" s="84"/>
      <c r="I1170" s="399"/>
      <c r="J1170" s="399"/>
      <c r="K1170" s="399"/>
      <c r="L1170" s="399"/>
      <c r="M1170" s="399"/>
      <c r="N1170" s="399"/>
      <c r="O1170" s="399"/>
      <c r="P1170" s="399"/>
      <c r="Q1170" s="355">
        <v>1</v>
      </c>
      <c r="R1170" s="341">
        <v>61700</v>
      </c>
      <c r="S1170" s="341">
        <v>38300</v>
      </c>
      <c r="T1170" s="355" t="s">
        <v>1104</v>
      </c>
      <c r="U1170" s="355"/>
      <c r="V1170" s="355">
        <v>1</v>
      </c>
      <c r="W1170" s="180">
        <v>503173</v>
      </c>
      <c r="X1170" s="180">
        <v>1172050</v>
      </c>
      <c r="Y1170" s="180" t="s">
        <v>635</v>
      </c>
      <c r="Z1170" s="180"/>
      <c r="AA1170" s="232" t="s">
        <v>36</v>
      </c>
      <c r="AB1170" s="53" t="s">
        <v>1200</v>
      </c>
      <c r="AD1170" s="53" t="s">
        <v>1105</v>
      </c>
    </row>
    <row r="1171" spans="1:30">
      <c r="A1171" s="661" t="s">
        <v>1303</v>
      </c>
      <c r="B1171" s="661"/>
      <c r="C1171" s="376"/>
      <c r="D1171" s="355"/>
      <c r="E1171" s="355"/>
      <c r="F1171" s="355"/>
      <c r="G1171" s="355"/>
      <c r="I1171" s="399"/>
      <c r="J1171" s="355"/>
      <c r="K1171" s="355"/>
      <c r="L1171" s="355"/>
      <c r="M1171" s="355"/>
      <c r="N1171" s="355"/>
      <c r="O1171" s="355"/>
      <c r="P1171" s="355"/>
      <c r="Q1171" s="355">
        <v>1</v>
      </c>
      <c r="R1171" s="341">
        <v>61700</v>
      </c>
      <c r="S1171" s="341">
        <v>38300</v>
      </c>
      <c r="T1171" s="355" t="s">
        <v>1104</v>
      </c>
      <c r="U1171" s="355"/>
      <c r="V1171" s="355">
        <v>1</v>
      </c>
      <c r="W1171" s="180">
        <v>503259</v>
      </c>
      <c r="X1171" s="180">
        <v>1171432</v>
      </c>
      <c r="Y1171" s="180" t="s">
        <v>635</v>
      </c>
      <c r="Z1171" s="180"/>
      <c r="AA1171" s="232" t="s">
        <v>36</v>
      </c>
    </row>
    <row r="1172" spans="1:30">
      <c r="A1172" s="661" t="s">
        <v>1274</v>
      </c>
      <c r="B1172" s="661"/>
      <c r="C1172" s="376"/>
      <c r="D1172" s="355"/>
      <c r="E1172" s="355"/>
      <c r="F1172" s="355"/>
      <c r="G1172" s="355"/>
      <c r="I1172" s="399"/>
      <c r="J1172" s="355"/>
      <c r="K1172" s="355"/>
      <c r="L1172" s="355"/>
      <c r="M1172" s="355"/>
      <c r="N1172" s="355"/>
      <c r="O1172" s="355"/>
      <c r="P1172" s="355"/>
      <c r="Q1172" s="355">
        <v>1</v>
      </c>
      <c r="R1172" s="341">
        <v>61700</v>
      </c>
      <c r="S1172" s="341">
        <v>38300</v>
      </c>
      <c r="T1172" s="355" t="s">
        <v>1104</v>
      </c>
      <c r="U1172" s="355"/>
      <c r="V1172" s="355">
        <v>1</v>
      </c>
      <c r="W1172" s="180">
        <v>503234</v>
      </c>
      <c r="X1172" s="180">
        <v>1171237</v>
      </c>
      <c r="Y1172" s="180" t="s">
        <v>635</v>
      </c>
      <c r="Z1172" s="180"/>
      <c r="AA1172" s="232" t="s">
        <v>36</v>
      </c>
    </row>
    <row r="1173" spans="1:30">
      <c r="A1173" s="661" t="s">
        <v>1304</v>
      </c>
      <c r="B1173" s="661"/>
      <c r="C1173" s="376"/>
      <c r="D1173" s="355"/>
      <c r="E1173" s="355"/>
      <c r="F1173" s="355"/>
      <c r="G1173" s="355"/>
      <c r="I1173" s="399"/>
      <c r="J1173" s="355"/>
      <c r="K1173" s="355"/>
      <c r="L1173" s="355"/>
      <c r="M1173" s="355"/>
      <c r="N1173" s="355"/>
      <c r="O1173" s="355"/>
      <c r="P1173" s="355"/>
      <c r="Q1173" s="355">
        <v>1</v>
      </c>
      <c r="R1173" s="341">
        <v>61700</v>
      </c>
      <c r="S1173" s="341">
        <v>38300</v>
      </c>
      <c r="T1173" s="355" t="s">
        <v>1104</v>
      </c>
      <c r="U1173" s="355"/>
      <c r="V1173" s="355">
        <v>1</v>
      </c>
      <c r="W1173" s="180">
        <v>502547</v>
      </c>
      <c r="X1173" s="180">
        <v>1170814</v>
      </c>
      <c r="Y1173" s="180" t="s">
        <v>635</v>
      </c>
      <c r="Z1173" s="180"/>
      <c r="AA1173" s="232" t="s">
        <v>36</v>
      </c>
    </row>
    <row r="1174" spans="1:30" s="123" customFormat="1" ht="21.75" thickBot="1">
      <c r="A1174" s="548"/>
      <c r="B1174" s="509"/>
      <c r="C1174" s="549"/>
      <c r="D1174" s="356"/>
      <c r="E1174" s="356"/>
      <c r="F1174" s="356"/>
      <c r="G1174" s="356"/>
      <c r="H1174" s="69"/>
      <c r="I1174" s="173"/>
      <c r="J1174" s="356"/>
      <c r="K1174" s="356"/>
      <c r="L1174" s="356"/>
      <c r="M1174" s="356"/>
      <c r="N1174" s="356"/>
      <c r="O1174" s="356"/>
      <c r="P1174" s="356"/>
      <c r="Q1174" s="356">
        <v>1</v>
      </c>
      <c r="R1174" s="340">
        <v>61700</v>
      </c>
      <c r="S1174" s="340">
        <v>38300</v>
      </c>
      <c r="T1174" s="356" t="s">
        <v>1104</v>
      </c>
      <c r="U1174" s="356"/>
      <c r="V1174" s="356">
        <v>1</v>
      </c>
      <c r="W1174" s="226">
        <v>503209</v>
      </c>
      <c r="X1174" s="226">
        <v>1171626</v>
      </c>
      <c r="Y1174" s="226" t="s">
        <v>635</v>
      </c>
      <c r="Z1174" s="226"/>
      <c r="AA1174" s="589" t="s">
        <v>36</v>
      </c>
    </row>
    <row r="1175" spans="1:30" s="497" customFormat="1" ht="21.75" thickBot="1">
      <c r="A1175" s="519">
        <v>41</v>
      </c>
      <c r="B1175" s="520" t="s">
        <v>1106</v>
      </c>
      <c r="C1175" s="638"/>
      <c r="D1175" s="531"/>
      <c r="E1175" s="531"/>
      <c r="F1175" s="531"/>
      <c r="G1175" s="545">
        <f>SUM(G1176:G1182)</f>
        <v>10</v>
      </c>
      <c r="H1175" s="523"/>
      <c r="I1175" s="531"/>
      <c r="J1175" s="531"/>
      <c r="K1175" s="531"/>
      <c r="L1175" s="531"/>
      <c r="M1175" s="531"/>
      <c r="N1175" s="545">
        <f>SUM(N1176:N1185)</f>
        <v>0</v>
      </c>
      <c r="O1175" s="545">
        <f>SUM(O1176:O1185)</f>
        <v>0</v>
      </c>
      <c r="P1175" s="545">
        <f>SUM(P1176:P1185)</f>
        <v>0</v>
      </c>
      <c r="Q1175" s="524">
        <f>G1175-L1175+M1175</f>
        <v>10</v>
      </c>
      <c r="R1175" s="524">
        <f>SUM(R1176:R1185)</f>
        <v>617000</v>
      </c>
      <c r="S1175" s="524">
        <f>SUM(S1176:S1185)</f>
        <v>383000</v>
      </c>
      <c r="T1175" s="531"/>
      <c r="U1175" s="545">
        <f>SUM(U1176:U1182)</f>
        <v>0</v>
      </c>
      <c r="V1175" s="545">
        <f>G1175-L1175+M1175</f>
        <v>10</v>
      </c>
      <c r="W1175" s="570"/>
      <c r="X1175" s="570"/>
      <c r="Y1175" s="570"/>
      <c r="Z1175" s="570">
        <f>COUNTA(Z1176:Z1185)</f>
        <v>0</v>
      </c>
      <c r="AA1175" s="570">
        <f>COUNTA(AA1176:AA1185)</f>
        <v>10</v>
      </c>
      <c r="AB1175" s="545"/>
      <c r="AC1175" s="545"/>
      <c r="AD1175" s="545" t="s">
        <v>1107</v>
      </c>
    </row>
    <row r="1176" spans="1:30" s="73" customFormat="1">
      <c r="A1176" s="662" t="s">
        <v>1176</v>
      </c>
      <c r="B1176" s="662"/>
      <c r="C1176" s="646"/>
      <c r="D1176" s="639" t="s">
        <v>1108</v>
      </c>
      <c r="E1176" s="639" t="s">
        <v>1109</v>
      </c>
      <c r="F1176" s="639" t="s">
        <v>1110</v>
      </c>
      <c r="G1176" s="334">
        <v>6</v>
      </c>
      <c r="H1176" s="89"/>
      <c r="I1176" s="516"/>
      <c r="J1176" s="639"/>
      <c r="K1176" s="639"/>
      <c r="L1176" s="640">
        <v>0</v>
      </c>
      <c r="M1176" s="640">
        <v>0</v>
      </c>
      <c r="N1176" s="640">
        <v>0</v>
      </c>
      <c r="O1176" s="640">
        <v>0</v>
      </c>
      <c r="P1176" s="640"/>
      <c r="Q1176" s="322">
        <v>1</v>
      </c>
      <c r="R1176" s="323">
        <v>61700</v>
      </c>
      <c r="S1176" s="323">
        <v>38300</v>
      </c>
      <c r="T1176" s="293" t="s">
        <v>1110</v>
      </c>
      <c r="U1176" s="322"/>
      <c r="V1176" s="322">
        <v>1</v>
      </c>
      <c r="W1176" s="353">
        <v>430636</v>
      </c>
      <c r="X1176" s="353">
        <v>962303</v>
      </c>
      <c r="Y1176" s="353" t="s">
        <v>635</v>
      </c>
      <c r="Z1176" s="353"/>
      <c r="AA1176" s="354" t="s">
        <v>36</v>
      </c>
      <c r="AB1176" s="73" t="s">
        <v>1199</v>
      </c>
      <c r="AC1176" s="100"/>
      <c r="AD1176" s="100"/>
    </row>
    <row r="1177" spans="1:30">
      <c r="A1177" s="661" t="s">
        <v>1305</v>
      </c>
      <c r="B1177" s="661"/>
      <c r="C1177" s="357"/>
      <c r="D1177" s="327"/>
      <c r="E1177" s="327"/>
      <c r="F1177" s="327"/>
      <c r="G1177" s="326"/>
      <c r="I1177" s="357"/>
      <c r="J1177" s="327"/>
      <c r="K1177" s="327"/>
      <c r="L1177" s="472"/>
      <c r="M1177" s="472"/>
      <c r="N1177" s="472"/>
      <c r="O1177" s="472"/>
      <c r="P1177" s="472"/>
      <c r="Q1177" s="326">
        <v>1</v>
      </c>
      <c r="R1177" s="341">
        <v>61700</v>
      </c>
      <c r="S1177" s="341">
        <v>38300</v>
      </c>
      <c r="T1177" s="327" t="s">
        <v>1110</v>
      </c>
      <c r="U1177" s="326"/>
      <c r="V1177" s="326">
        <v>1</v>
      </c>
      <c r="W1177" s="328">
        <v>430891</v>
      </c>
      <c r="X1177" s="328">
        <v>962950</v>
      </c>
      <c r="Y1177" s="328" t="s">
        <v>635</v>
      </c>
      <c r="Z1177" s="328"/>
      <c r="AA1177" s="324" t="s">
        <v>36</v>
      </c>
      <c r="AB1177" s="85" t="s">
        <v>1201</v>
      </c>
      <c r="AC1177" s="85"/>
      <c r="AD1177" s="85"/>
    </row>
    <row r="1178" spans="1:30">
      <c r="A1178" s="661" t="s">
        <v>1306</v>
      </c>
      <c r="B1178" s="661"/>
      <c r="C1178" s="357"/>
      <c r="D1178" s="327"/>
      <c r="E1178" s="327"/>
      <c r="F1178" s="327"/>
      <c r="G1178" s="326"/>
      <c r="I1178" s="357"/>
      <c r="J1178" s="327"/>
      <c r="K1178" s="327"/>
      <c r="L1178" s="472"/>
      <c r="M1178" s="472"/>
      <c r="N1178" s="472"/>
      <c r="O1178" s="472"/>
      <c r="P1178" s="472"/>
      <c r="Q1178" s="326">
        <v>1</v>
      </c>
      <c r="R1178" s="341">
        <v>61700</v>
      </c>
      <c r="S1178" s="341">
        <v>38300</v>
      </c>
      <c r="T1178" s="327" t="s">
        <v>1110</v>
      </c>
      <c r="U1178" s="326"/>
      <c r="V1178" s="326">
        <v>1</v>
      </c>
      <c r="W1178" s="328">
        <v>431199</v>
      </c>
      <c r="X1178" s="328">
        <v>946091</v>
      </c>
      <c r="Y1178" s="328" t="s">
        <v>635</v>
      </c>
      <c r="Z1178" s="328"/>
      <c r="AA1178" s="324" t="s">
        <v>36</v>
      </c>
      <c r="AB1178" s="85"/>
      <c r="AC1178" s="85"/>
      <c r="AD1178" s="85"/>
    </row>
    <row r="1179" spans="1:30">
      <c r="A1179" s="661" t="s">
        <v>1274</v>
      </c>
      <c r="B1179" s="661"/>
      <c r="C1179" s="357"/>
      <c r="D1179" s="327"/>
      <c r="E1179" s="327"/>
      <c r="F1179" s="327"/>
      <c r="G1179" s="326"/>
      <c r="I1179" s="357"/>
      <c r="J1179" s="327"/>
      <c r="K1179" s="327"/>
      <c r="L1179" s="472"/>
      <c r="M1179" s="472"/>
      <c r="N1179" s="472"/>
      <c r="O1179" s="472"/>
      <c r="P1179" s="472"/>
      <c r="Q1179" s="326">
        <v>1</v>
      </c>
      <c r="R1179" s="341">
        <v>61700</v>
      </c>
      <c r="S1179" s="341">
        <v>38300</v>
      </c>
      <c r="T1179" s="327" t="s">
        <v>1111</v>
      </c>
      <c r="U1179" s="326"/>
      <c r="V1179" s="326">
        <v>1</v>
      </c>
      <c r="W1179" s="328">
        <v>433019</v>
      </c>
      <c r="X1179" s="328">
        <v>955544</v>
      </c>
      <c r="Y1179" s="328" t="s">
        <v>635</v>
      </c>
      <c r="Z1179" s="328"/>
      <c r="AA1179" s="324" t="s">
        <v>36</v>
      </c>
      <c r="AB1179" s="85"/>
      <c r="AC1179" s="85"/>
      <c r="AD1179" s="85"/>
    </row>
    <row r="1180" spans="1:30">
      <c r="A1180" s="661" t="s">
        <v>1307</v>
      </c>
      <c r="B1180" s="661"/>
      <c r="C1180" s="357"/>
      <c r="D1180" s="327"/>
      <c r="E1180" s="327"/>
      <c r="F1180" s="327"/>
      <c r="G1180" s="326"/>
      <c r="I1180" s="357"/>
      <c r="J1180" s="327"/>
      <c r="K1180" s="327"/>
      <c r="L1180" s="472"/>
      <c r="M1180" s="472"/>
      <c r="N1180" s="472"/>
      <c r="O1180" s="472"/>
      <c r="P1180" s="472"/>
      <c r="Q1180" s="326">
        <v>1</v>
      </c>
      <c r="R1180" s="341">
        <v>61700</v>
      </c>
      <c r="S1180" s="341">
        <v>38300</v>
      </c>
      <c r="T1180" s="327" t="s">
        <v>1111</v>
      </c>
      <c r="U1180" s="326"/>
      <c r="V1180" s="326">
        <v>1</v>
      </c>
      <c r="W1180" s="328">
        <v>432839</v>
      </c>
      <c r="X1180" s="328">
        <v>955773</v>
      </c>
      <c r="Y1180" s="328" t="s">
        <v>635</v>
      </c>
      <c r="Z1180" s="328"/>
      <c r="AA1180" s="324" t="s">
        <v>36</v>
      </c>
      <c r="AB1180" s="85"/>
      <c r="AC1180" s="85"/>
      <c r="AD1180" s="85"/>
    </row>
    <row r="1181" spans="1:30">
      <c r="C1181" s="357"/>
      <c r="D1181" s="327"/>
      <c r="E1181" s="327"/>
      <c r="F1181" s="327"/>
      <c r="G1181" s="326"/>
      <c r="I1181" s="357"/>
      <c r="J1181" s="327"/>
      <c r="K1181" s="327"/>
      <c r="L1181" s="472"/>
      <c r="M1181" s="472"/>
      <c r="N1181" s="472"/>
      <c r="O1181" s="472"/>
      <c r="P1181" s="472"/>
      <c r="Q1181" s="326">
        <v>1</v>
      </c>
      <c r="R1181" s="341">
        <v>61700</v>
      </c>
      <c r="S1181" s="341">
        <v>38300</v>
      </c>
      <c r="T1181" s="327" t="s">
        <v>1111</v>
      </c>
      <c r="U1181" s="326"/>
      <c r="V1181" s="326">
        <v>1</v>
      </c>
      <c r="W1181" s="328">
        <v>432584</v>
      </c>
      <c r="X1181" s="328">
        <v>956802</v>
      </c>
      <c r="Y1181" s="328" t="s">
        <v>635</v>
      </c>
      <c r="Z1181" s="328"/>
      <c r="AA1181" s="324" t="s">
        <v>36</v>
      </c>
      <c r="AB1181" s="85"/>
      <c r="AC1181" s="85"/>
      <c r="AD1181" s="85"/>
    </row>
    <row r="1182" spans="1:30">
      <c r="C1182" s="376"/>
      <c r="D1182" s="358" t="s">
        <v>1112</v>
      </c>
      <c r="E1182" s="358" t="s">
        <v>1113</v>
      </c>
      <c r="F1182" s="358" t="s">
        <v>1114</v>
      </c>
      <c r="G1182" s="333">
        <v>4</v>
      </c>
      <c r="H1182" s="84"/>
      <c r="I1182" s="76"/>
      <c r="J1182" s="358"/>
      <c r="K1182" s="358"/>
      <c r="L1182" s="473">
        <v>0</v>
      </c>
      <c r="M1182" s="473">
        <v>0</v>
      </c>
      <c r="N1182" s="473">
        <v>0</v>
      </c>
      <c r="O1182" s="473">
        <v>0</v>
      </c>
      <c r="P1182" s="473"/>
      <c r="Q1182" s="326">
        <v>1</v>
      </c>
      <c r="R1182" s="341">
        <v>61700</v>
      </c>
      <c r="S1182" s="341">
        <v>38300</v>
      </c>
      <c r="T1182" s="357" t="s">
        <v>1115</v>
      </c>
      <c r="U1182" s="326"/>
      <c r="V1182" s="326">
        <v>1</v>
      </c>
      <c r="W1182" s="328">
        <v>434302</v>
      </c>
      <c r="X1182" s="328">
        <v>933038</v>
      </c>
      <c r="Y1182" s="328" t="s">
        <v>635</v>
      </c>
      <c r="Z1182" s="328"/>
      <c r="AA1182" s="324" t="s">
        <v>36</v>
      </c>
      <c r="AB1182" s="85"/>
      <c r="AC1182" s="85"/>
      <c r="AD1182" s="85"/>
    </row>
    <row r="1183" spans="1:30">
      <c r="C1183" s="376"/>
      <c r="D1183" s="357"/>
      <c r="E1183" s="357"/>
      <c r="F1183" s="357"/>
      <c r="G1183" s="326"/>
      <c r="I1183" s="78"/>
      <c r="J1183" s="357"/>
      <c r="K1183" s="357"/>
      <c r="L1183" s="357"/>
      <c r="M1183" s="357"/>
      <c r="N1183" s="357"/>
      <c r="O1183" s="357"/>
      <c r="P1183" s="357"/>
      <c r="Q1183" s="326">
        <v>1</v>
      </c>
      <c r="R1183" s="341">
        <v>61700</v>
      </c>
      <c r="S1183" s="341">
        <v>38300</v>
      </c>
      <c r="T1183" s="357" t="s">
        <v>1115</v>
      </c>
      <c r="U1183" s="326"/>
      <c r="V1183" s="326">
        <v>1</v>
      </c>
      <c r="W1183" s="328">
        <v>434298</v>
      </c>
      <c r="X1183" s="328">
        <v>933008</v>
      </c>
      <c r="Y1183" s="328" t="s">
        <v>635</v>
      </c>
      <c r="Z1183" s="328"/>
      <c r="AA1183" s="324" t="s">
        <v>36</v>
      </c>
      <c r="AB1183" s="85"/>
      <c r="AC1183" s="85"/>
      <c r="AD1183" s="85"/>
    </row>
    <row r="1184" spans="1:30">
      <c r="C1184" s="376"/>
      <c r="D1184" s="357"/>
      <c r="E1184" s="357"/>
      <c r="F1184" s="357"/>
      <c r="G1184" s="326"/>
      <c r="I1184" s="78"/>
      <c r="J1184" s="357"/>
      <c r="K1184" s="357"/>
      <c r="L1184" s="357"/>
      <c r="M1184" s="357"/>
      <c r="N1184" s="357"/>
      <c r="O1184" s="357"/>
      <c r="P1184" s="357"/>
      <c r="Q1184" s="326">
        <v>1</v>
      </c>
      <c r="R1184" s="341">
        <v>61700</v>
      </c>
      <c r="S1184" s="341">
        <v>38300</v>
      </c>
      <c r="T1184" s="357" t="s">
        <v>1115</v>
      </c>
      <c r="U1184" s="326"/>
      <c r="V1184" s="326">
        <v>1</v>
      </c>
      <c r="W1184" s="328">
        <v>434298</v>
      </c>
      <c r="X1184" s="328">
        <v>933089</v>
      </c>
      <c r="Y1184" s="328" t="s">
        <v>635</v>
      </c>
      <c r="Z1184" s="328"/>
      <c r="AA1184" s="324" t="s">
        <v>36</v>
      </c>
      <c r="AB1184" s="85"/>
      <c r="AC1184" s="85"/>
      <c r="AD1184" s="85"/>
    </row>
    <row r="1185" spans="1:30" s="123" customFormat="1" ht="21.75" thickBot="1">
      <c r="A1185" s="102"/>
      <c r="B1185" s="102"/>
      <c r="C1185" s="549"/>
      <c r="D1185" s="498"/>
      <c r="E1185" s="498"/>
      <c r="F1185" s="498"/>
      <c r="G1185" s="325"/>
      <c r="H1185" s="69"/>
      <c r="I1185" s="511"/>
      <c r="J1185" s="498"/>
      <c r="K1185" s="498"/>
      <c r="L1185" s="498"/>
      <c r="M1185" s="498"/>
      <c r="N1185" s="498"/>
      <c r="O1185" s="498"/>
      <c r="P1185" s="498"/>
      <c r="Q1185" s="325">
        <v>1</v>
      </c>
      <c r="R1185" s="340">
        <v>61700</v>
      </c>
      <c r="S1185" s="340">
        <v>38300</v>
      </c>
      <c r="T1185" s="498" t="s">
        <v>1115</v>
      </c>
      <c r="U1185" s="325"/>
      <c r="V1185" s="325">
        <v>1</v>
      </c>
      <c r="W1185" s="329">
        <v>434330</v>
      </c>
      <c r="X1185" s="329">
        <v>933059</v>
      </c>
      <c r="Y1185" s="329" t="s">
        <v>635</v>
      </c>
      <c r="Z1185" s="329"/>
      <c r="AA1185" s="330" t="s">
        <v>36</v>
      </c>
      <c r="AB1185" s="90"/>
      <c r="AC1185" s="90"/>
      <c r="AD1185" s="90"/>
    </row>
    <row r="1186" spans="1:30" s="497" customFormat="1" ht="21.75" thickBot="1">
      <c r="A1186" s="519">
        <v>42</v>
      </c>
      <c r="B1186" s="520" t="s">
        <v>1116</v>
      </c>
      <c r="C1186" s="645"/>
      <c r="D1186" s="531"/>
      <c r="E1186" s="531"/>
      <c r="F1186" s="531"/>
      <c r="G1186" s="545">
        <f>SUM(G1187:G1188)</f>
        <v>3</v>
      </c>
      <c r="H1186" s="523"/>
      <c r="I1186" s="531"/>
      <c r="J1186" s="531"/>
      <c r="K1186" s="531"/>
      <c r="L1186" s="545">
        <f>SUM(L1187:L1189)</f>
        <v>0</v>
      </c>
      <c r="M1186" s="545">
        <f>SUM(M1187:M1189)</f>
        <v>0</v>
      </c>
      <c r="N1186" s="545">
        <f>SUM(N1187:N1189)</f>
        <v>0</v>
      </c>
      <c r="O1186" s="545">
        <f>SUM(O1187:O1189)</f>
        <v>0</v>
      </c>
      <c r="P1186" s="545">
        <f>SUM(P1187:P1189)</f>
        <v>0</v>
      </c>
      <c r="Q1186" s="524">
        <f>G1186-L1186+M1186</f>
        <v>3</v>
      </c>
      <c r="R1186" s="524">
        <f>SUM(R1187:R1189)</f>
        <v>185100</v>
      </c>
      <c r="S1186" s="524">
        <f>SUM(S1187:S1189)</f>
        <v>114900</v>
      </c>
      <c r="T1186" s="531"/>
      <c r="U1186" s="545">
        <f>SUM(U1187:U1188)</f>
        <v>0</v>
      </c>
      <c r="V1186" s="545">
        <f>G1186-L1186+M1186</f>
        <v>3</v>
      </c>
      <c r="W1186" s="570"/>
      <c r="X1186" s="570"/>
      <c r="Y1186" s="570"/>
      <c r="Z1186" s="570">
        <f>COUNTA(Z1187:Z1189)</f>
        <v>0</v>
      </c>
      <c r="AA1186" s="570">
        <f>COUNTA(AA1187:AA1189)</f>
        <v>3</v>
      </c>
      <c r="AB1186" s="545"/>
      <c r="AC1186" s="545"/>
      <c r="AD1186" s="545"/>
    </row>
    <row r="1187" spans="1:30" s="73" customFormat="1">
      <c r="A1187" s="662" t="s">
        <v>1176</v>
      </c>
      <c r="B1187" s="662"/>
      <c r="C1187" s="643"/>
      <c r="D1187" s="641" t="s">
        <v>1117</v>
      </c>
      <c r="E1187" s="641" t="s">
        <v>1118</v>
      </c>
      <c r="F1187" s="641" t="s">
        <v>233</v>
      </c>
      <c r="G1187" s="280">
        <v>1</v>
      </c>
      <c r="H1187" s="89"/>
      <c r="I1187" s="100"/>
      <c r="J1187" s="641"/>
      <c r="K1187" s="641"/>
      <c r="L1187" s="647"/>
      <c r="M1187" s="647"/>
      <c r="N1187" s="647"/>
      <c r="O1187" s="647"/>
      <c r="P1187" s="647"/>
      <c r="Q1187" s="322">
        <v>1</v>
      </c>
      <c r="R1187" s="323">
        <v>61700</v>
      </c>
      <c r="S1187" s="323">
        <v>38300</v>
      </c>
      <c r="T1187" s="516" t="s">
        <v>1119</v>
      </c>
      <c r="U1187" s="322"/>
      <c r="V1187" s="322">
        <v>1</v>
      </c>
      <c r="W1187" s="360">
        <v>504285</v>
      </c>
      <c r="X1187" s="360">
        <v>1002189</v>
      </c>
      <c r="Y1187" s="360" t="s">
        <v>635</v>
      </c>
      <c r="Z1187" s="648"/>
      <c r="AA1187" s="649" t="s">
        <v>36</v>
      </c>
      <c r="AB1187" s="73" t="s">
        <v>1199</v>
      </c>
    </row>
    <row r="1188" spans="1:30">
      <c r="A1188" s="661" t="s">
        <v>1308</v>
      </c>
      <c r="B1188" s="661"/>
      <c r="C1188" s="355"/>
      <c r="D1188" s="399" t="s">
        <v>1120</v>
      </c>
      <c r="E1188" s="399" t="s">
        <v>1121</v>
      </c>
      <c r="F1188" s="399"/>
      <c r="G1188" s="284">
        <v>2</v>
      </c>
      <c r="H1188" s="84"/>
      <c r="I1188" s="85"/>
      <c r="J1188" s="399"/>
      <c r="K1188" s="399"/>
      <c r="L1188" s="474"/>
      <c r="M1188" s="474"/>
      <c r="N1188" s="474"/>
      <c r="O1188" s="474"/>
      <c r="P1188" s="474"/>
      <c r="Q1188" s="51">
        <v>1</v>
      </c>
      <c r="R1188" s="341">
        <v>61700</v>
      </c>
      <c r="S1188" s="341">
        <v>38300</v>
      </c>
      <c r="T1188" s="399" t="s">
        <v>1122</v>
      </c>
      <c r="V1188" s="51">
        <v>1</v>
      </c>
      <c r="W1188" s="119">
        <v>512075</v>
      </c>
      <c r="X1188" s="119">
        <v>1012030</v>
      </c>
      <c r="Y1188" s="257" t="s">
        <v>635</v>
      </c>
      <c r="Z1188" s="119"/>
      <c r="AA1188" s="324" t="s">
        <v>36</v>
      </c>
      <c r="AB1188" s="53" t="s">
        <v>1200</v>
      </c>
    </row>
    <row r="1189" spans="1:30">
      <c r="A1189" s="661" t="s">
        <v>1309</v>
      </c>
      <c r="B1189" s="661"/>
      <c r="C1189" s="355"/>
      <c r="D1189" s="355"/>
      <c r="E1189" s="355"/>
      <c r="F1189" s="355"/>
      <c r="G1189" s="231"/>
      <c r="J1189" s="355"/>
      <c r="K1189" s="355"/>
      <c r="L1189" s="355"/>
      <c r="M1189" s="355"/>
      <c r="N1189" s="355"/>
      <c r="O1189" s="355"/>
      <c r="P1189" s="355"/>
      <c r="Q1189" s="51">
        <v>1</v>
      </c>
      <c r="R1189" s="341">
        <v>61700</v>
      </c>
      <c r="S1189" s="341">
        <v>38300</v>
      </c>
      <c r="T1189" s="399" t="s">
        <v>1122</v>
      </c>
      <c r="V1189" s="51">
        <v>1</v>
      </c>
      <c r="W1189" s="119">
        <v>512136</v>
      </c>
      <c r="X1189" s="119">
        <v>1011997</v>
      </c>
      <c r="Y1189" s="119" t="s">
        <v>635</v>
      </c>
      <c r="Z1189" s="119"/>
      <c r="AA1189" s="324" t="s">
        <v>36</v>
      </c>
    </row>
    <row r="1190" spans="1:30">
      <c r="A1190" s="661" t="s">
        <v>1274</v>
      </c>
      <c r="B1190" s="661"/>
      <c r="C1190" s="355"/>
      <c r="D1190" s="355"/>
      <c r="E1190" s="355"/>
      <c r="F1190" s="355"/>
      <c r="G1190" s="231"/>
      <c r="J1190" s="355"/>
      <c r="K1190" s="355"/>
      <c r="L1190" s="355"/>
      <c r="M1190" s="355"/>
      <c r="N1190" s="355"/>
      <c r="O1190" s="355"/>
      <c r="P1190" s="355"/>
      <c r="R1190" s="341"/>
      <c r="S1190" s="341"/>
      <c r="T1190" s="399"/>
      <c r="W1190" s="119"/>
      <c r="X1190" s="119"/>
      <c r="Y1190" s="119"/>
      <c r="Z1190" s="119"/>
      <c r="AA1190" s="324"/>
    </row>
    <row r="1191" spans="1:30" s="123" customFormat="1" ht="21.75" thickBot="1">
      <c r="A1191" s="663" t="s">
        <v>1310</v>
      </c>
      <c r="B1191" s="663"/>
      <c r="C1191" s="356"/>
      <c r="D1191" s="356"/>
      <c r="E1191" s="356"/>
      <c r="F1191" s="356"/>
      <c r="G1191" s="239"/>
      <c r="H1191" s="69"/>
      <c r="J1191" s="356"/>
      <c r="K1191" s="356"/>
      <c r="L1191" s="356"/>
      <c r="M1191" s="356"/>
      <c r="N1191" s="356"/>
      <c r="O1191" s="356"/>
      <c r="P1191" s="356"/>
      <c r="Q1191" s="69"/>
      <c r="R1191" s="340"/>
      <c r="S1191" s="340"/>
      <c r="T1191" s="173"/>
      <c r="U1191" s="69"/>
      <c r="V1191" s="69"/>
      <c r="W1191" s="121"/>
      <c r="X1191" s="121"/>
      <c r="Y1191" s="121"/>
      <c r="Z1191" s="121"/>
      <c r="AA1191" s="330"/>
    </row>
    <row r="1192" spans="1:30" s="497" customFormat="1" ht="21.75" thickBot="1">
      <c r="A1192" s="653"/>
      <c r="B1192" s="654" t="s">
        <v>1123</v>
      </c>
      <c r="C1192" s="644"/>
      <c r="D1192" s="655"/>
      <c r="E1192" s="655"/>
      <c r="F1192" s="655"/>
      <c r="G1192" s="656"/>
      <c r="H1192" s="523"/>
      <c r="J1192" s="531"/>
      <c r="K1192" s="531"/>
      <c r="L1192" s="545">
        <f>SUM(L1193:L1202)</f>
        <v>0</v>
      </c>
      <c r="M1192" s="545">
        <f>SUM(M1193:M1202)</f>
        <v>10</v>
      </c>
      <c r="N1192" s="545">
        <f>SUM(N1193:N1202)</f>
        <v>10</v>
      </c>
      <c r="O1192" s="545">
        <f>SUM(O1193:O1202)</f>
        <v>0</v>
      </c>
      <c r="P1192" s="545">
        <f>SUM(P1193:P1202)</f>
        <v>0</v>
      </c>
      <c r="Q1192" s="524">
        <f>G1192-L1192+M1192</f>
        <v>10</v>
      </c>
      <c r="R1192" s="545">
        <f>SUM(R1193:R1202)</f>
        <v>617000</v>
      </c>
      <c r="S1192" s="545">
        <f>SUM(S1193:S1202)</f>
        <v>383000</v>
      </c>
      <c r="T1192" s="531"/>
      <c r="U1192" s="545">
        <f>SUM(U1193:U1202)</f>
        <v>10</v>
      </c>
      <c r="V1192" s="545">
        <f>G1192-L1192+M1192</f>
        <v>10</v>
      </c>
      <c r="W1192" s="570"/>
      <c r="X1192" s="570"/>
      <c r="Y1192" s="570"/>
      <c r="Z1192" s="570">
        <f>COUNTA(Z1193:Z1202)</f>
        <v>0</v>
      </c>
      <c r="AA1192" s="570">
        <f>COUNTA(AA1193:AA1202)</f>
        <v>10</v>
      </c>
      <c r="AB1192" s="545"/>
      <c r="AC1192" s="545"/>
      <c r="AD1192" s="614" t="s">
        <v>1079</v>
      </c>
    </row>
    <row r="1193" spans="1:30" s="73" customFormat="1" ht="24.75" customHeight="1">
      <c r="A1193" s="662" t="s">
        <v>1176</v>
      </c>
      <c r="B1193" s="662"/>
      <c r="C1193" s="629"/>
      <c r="D1193" s="643"/>
      <c r="E1193" s="643"/>
      <c r="F1193" s="643"/>
      <c r="G1193" s="237"/>
      <c r="H1193" s="83"/>
      <c r="J1193" s="650" t="s">
        <v>1124</v>
      </c>
      <c r="K1193" s="650" t="s">
        <v>1125</v>
      </c>
      <c r="L1193" s="651"/>
      <c r="M1193" s="651">
        <v>3</v>
      </c>
      <c r="N1193" s="651">
        <v>3</v>
      </c>
      <c r="O1193" s="651">
        <v>0</v>
      </c>
      <c r="P1193" s="651">
        <v>0</v>
      </c>
      <c r="Q1193" s="652">
        <v>1</v>
      </c>
      <c r="R1193" s="337">
        <v>61700</v>
      </c>
      <c r="S1193" s="337">
        <v>38300</v>
      </c>
      <c r="T1193" s="650" t="s">
        <v>1126</v>
      </c>
      <c r="U1193" s="652">
        <v>1</v>
      </c>
      <c r="V1193" s="652">
        <v>1</v>
      </c>
      <c r="W1193" s="353">
        <v>479221</v>
      </c>
      <c r="X1193" s="353">
        <v>1152562</v>
      </c>
      <c r="Y1193" s="353" t="s">
        <v>51</v>
      </c>
      <c r="Z1193" s="353"/>
      <c r="AA1193" s="354" t="s">
        <v>36</v>
      </c>
      <c r="AB1193" s="397" t="s">
        <v>1127</v>
      </c>
      <c r="AC1193" s="397"/>
      <c r="AD1193" s="397"/>
    </row>
    <row r="1194" spans="1:30" ht="24.75" customHeight="1">
      <c r="A1194" s="661" t="s">
        <v>1311</v>
      </c>
      <c r="B1194" s="661"/>
      <c r="C1194" s="78"/>
      <c r="D1194" s="355"/>
      <c r="E1194" s="355"/>
      <c r="F1194" s="355"/>
      <c r="G1194" s="231"/>
      <c r="J1194" s="255"/>
      <c r="K1194" s="255"/>
      <c r="L1194" s="253"/>
      <c r="M1194" s="253"/>
      <c r="N1194" s="253"/>
      <c r="O1194" s="253"/>
      <c r="P1194" s="253"/>
      <c r="Q1194" s="256">
        <v>1</v>
      </c>
      <c r="R1194" s="359">
        <v>61700</v>
      </c>
      <c r="S1194" s="359">
        <v>38300</v>
      </c>
      <c r="T1194" s="255" t="s">
        <v>1126</v>
      </c>
      <c r="U1194" s="256">
        <v>1</v>
      </c>
      <c r="V1194" s="256">
        <v>1</v>
      </c>
      <c r="W1194" s="328">
        <v>478254</v>
      </c>
      <c r="X1194" s="328">
        <v>1153463</v>
      </c>
      <c r="Y1194" s="328" t="s">
        <v>635</v>
      </c>
      <c r="Z1194" s="328"/>
      <c r="AA1194" s="324" t="s">
        <v>36</v>
      </c>
      <c r="AB1194" s="398"/>
      <c r="AC1194" s="398"/>
      <c r="AD1194" s="398"/>
    </row>
    <row r="1195" spans="1:30" ht="24.75" customHeight="1">
      <c r="A1195" s="661" t="s">
        <v>1312</v>
      </c>
      <c r="B1195" s="661"/>
      <c r="C1195" s="78"/>
      <c r="D1195" s="355"/>
      <c r="E1195" s="355"/>
      <c r="F1195" s="355"/>
      <c r="G1195" s="231"/>
      <c r="J1195" s="255"/>
      <c r="K1195" s="255"/>
      <c r="L1195" s="253"/>
      <c r="M1195" s="253"/>
      <c r="N1195" s="253"/>
      <c r="O1195" s="253"/>
      <c r="P1195" s="253"/>
      <c r="Q1195" s="256">
        <v>1</v>
      </c>
      <c r="R1195" s="359">
        <v>61700</v>
      </c>
      <c r="S1195" s="359">
        <v>38300</v>
      </c>
      <c r="T1195" s="255" t="s">
        <v>1126</v>
      </c>
      <c r="U1195" s="256">
        <v>1</v>
      </c>
      <c r="V1195" s="256">
        <v>1</v>
      </c>
      <c r="W1195" s="328">
        <v>479211</v>
      </c>
      <c r="X1195" s="328">
        <v>1152501</v>
      </c>
      <c r="Y1195" s="328" t="s">
        <v>635</v>
      </c>
      <c r="Z1195" s="328"/>
      <c r="AA1195" s="324" t="s">
        <v>36</v>
      </c>
      <c r="AB1195" s="398" t="s">
        <v>1128</v>
      </c>
      <c r="AC1195" s="398"/>
      <c r="AD1195" s="398"/>
    </row>
    <row r="1196" spans="1:30" ht="21.75" customHeight="1">
      <c r="A1196" s="661" t="s">
        <v>1274</v>
      </c>
      <c r="B1196" s="661"/>
      <c r="C1196" s="78"/>
      <c r="D1196" s="355"/>
      <c r="E1196" s="355"/>
      <c r="F1196" s="355"/>
      <c r="G1196" s="231"/>
      <c r="J1196" s="255"/>
      <c r="K1196" s="255" t="s">
        <v>1129</v>
      </c>
      <c r="L1196" s="253"/>
      <c r="M1196" s="253">
        <v>7</v>
      </c>
      <c r="N1196" s="253">
        <v>7</v>
      </c>
      <c r="O1196" s="253">
        <v>0</v>
      </c>
      <c r="P1196" s="253">
        <v>0</v>
      </c>
      <c r="Q1196" s="256">
        <v>1</v>
      </c>
      <c r="R1196" s="359">
        <v>61700</v>
      </c>
      <c r="S1196" s="359">
        <v>38300</v>
      </c>
      <c r="T1196" s="177" t="s">
        <v>1130</v>
      </c>
      <c r="U1196" s="256">
        <v>1</v>
      </c>
      <c r="V1196" s="256">
        <v>1</v>
      </c>
      <c r="W1196" s="180">
        <v>479686</v>
      </c>
      <c r="X1196" s="180">
        <v>1153939</v>
      </c>
      <c r="Y1196" s="328" t="s">
        <v>635</v>
      </c>
      <c r="Z1196" s="180"/>
      <c r="AA1196" s="324" t="s">
        <v>36</v>
      </c>
      <c r="AB1196" s="53" t="s">
        <v>1199</v>
      </c>
      <c r="AC1196" s="475"/>
      <c r="AD1196" s="475"/>
    </row>
    <row r="1197" spans="1:30" ht="21.75" customHeight="1">
      <c r="A1197" s="661" t="s">
        <v>1313</v>
      </c>
      <c r="B1197" s="661"/>
      <c r="C1197" s="78"/>
      <c r="D1197" s="355"/>
      <c r="E1197" s="355"/>
      <c r="F1197" s="355"/>
      <c r="G1197" s="231"/>
      <c r="J1197" s="255"/>
      <c r="K1197" s="255"/>
      <c r="L1197" s="255"/>
      <c r="M1197" s="255"/>
      <c r="N1197" s="255"/>
      <c r="O1197" s="255"/>
      <c r="P1197" s="255"/>
      <c r="Q1197" s="256">
        <v>1</v>
      </c>
      <c r="R1197" s="359">
        <v>61700</v>
      </c>
      <c r="S1197" s="359">
        <v>38300</v>
      </c>
      <c r="T1197" s="177" t="s">
        <v>1130</v>
      </c>
      <c r="U1197" s="256">
        <v>1</v>
      </c>
      <c r="V1197" s="256">
        <v>1</v>
      </c>
      <c r="W1197" s="180">
        <v>479456</v>
      </c>
      <c r="X1197" s="180">
        <v>1153221</v>
      </c>
      <c r="Y1197" s="328" t="s">
        <v>635</v>
      </c>
      <c r="Z1197" s="180"/>
      <c r="AA1197" s="324" t="s">
        <v>36</v>
      </c>
      <c r="AB1197" s="53" t="s">
        <v>1200</v>
      </c>
      <c r="AC1197" s="475"/>
      <c r="AD1197" s="475"/>
    </row>
    <row r="1198" spans="1:30" ht="21.75" customHeight="1">
      <c r="A1198" s="367"/>
      <c r="B1198" s="76"/>
      <c r="C1198" s="78"/>
      <c r="D1198" s="355"/>
      <c r="E1198" s="355"/>
      <c r="F1198" s="355"/>
      <c r="G1198" s="231"/>
      <c r="J1198" s="255"/>
      <c r="K1198" s="255"/>
      <c r="L1198" s="255"/>
      <c r="M1198" s="255"/>
      <c r="N1198" s="255"/>
      <c r="O1198" s="255"/>
      <c r="P1198" s="255"/>
      <c r="Q1198" s="256">
        <v>1</v>
      </c>
      <c r="R1198" s="359">
        <v>61700</v>
      </c>
      <c r="S1198" s="359">
        <v>38300</v>
      </c>
      <c r="T1198" s="177" t="s">
        <v>1130</v>
      </c>
      <c r="U1198" s="256">
        <v>1</v>
      </c>
      <c r="V1198" s="256">
        <v>1</v>
      </c>
      <c r="W1198" s="180">
        <v>479544</v>
      </c>
      <c r="X1198" s="180">
        <v>1153697</v>
      </c>
      <c r="Y1198" s="328" t="s">
        <v>635</v>
      </c>
      <c r="Z1198" s="180"/>
      <c r="AA1198" s="324" t="s">
        <v>36</v>
      </c>
      <c r="AB1198" s="476"/>
      <c r="AC1198" s="476"/>
      <c r="AD1198" s="476"/>
    </row>
    <row r="1199" spans="1:30" ht="21.75" customHeight="1">
      <c r="A1199" s="367"/>
      <c r="B1199" s="76"/>
      <c r="C1199" s="78"/>
      <c r="D1199" s="355"/>
      <c r="E1199" s="355"/>
      <c r="F1199" s="355"/>
      <c r="G1199" s="231"/>
      <c r="J1199" s="255"/>
      <c r="K1199" s="255"/>
      <c r="L1199" s="255"/>
      <c r="M1199" s="255"/>
      <c r="N1199" s="255"/>
      <c r="O1199" s="255"/>
      <c r="P1199" s="255"/>
      <c r="Q1199" s="256">
        <v>1</v>
      </c>
      <c r="R1199" s="359">
        <v>61700</v>
      </c>
      <c r="S1199" s="359">
        <v>38300</v>
      </c>
      <c r="T1199" s="177" t="s">
        <v>1130</v>
      </c>
      <c r="U1199" s="256">
        <v>1</v>
      </c>
      <c r="V1199" s="256">
        <v>1</v>
      </c>
      <c r="W1199" s="180">
        <v>479599</v>
      </c>
      <c r="X1199" s="180">
        <v>1153555</v>
      </c>
      <c r="Y1199" s="328" t="s">
        <v>635</v>
      </c>
      <c r="Z1199" s="180"/>
      <c r="AA1199" s="324" t="s">
        <v>36</v>
      </c>
      <c r="AB1199" s="476"/>
      <c r="AC1199" s="476"/>
      <c r="AD1199" s="476"/>
    </row>
    <row r="1200" spans="1:30" ht="21.75" customHeight="1">
      <c r="A1200" s="367"/>
      <c r="B1200" s="76"/>
      <c r="C1200" s="78"/>
      <c r="D1200" s="355"/>
      <c r="E1200" s="355"/>
      <c r="F1200" s="355"/>
      <c r="G1200" s="231"/>
      <c r="J1200" s="255"/>
      <c r="K1200" s="255"/>
      <c r="L1200" s="255"/>
      <c r="M1200" s="255"/>
      <c r="N1200" s="255"/>
      <c r="O1200" s="255"/>
      <c r="P1200" s="255"/>
      <c r="Q1200" s="256">
        <v>1</v>
      </c>
      <c r="R1200" s="359">
        <v>61700</v>
      </c>
      <c r="S1200" s="359">
        <v>38300</v>
      </c>
      <c r="T1200" s="177" t="s">
        <v>1130</v>
      </c>
      <c r="U1200" s="256">
        <v>1</v>
      </c>
      <c r="V1200" s="256">
        <v>1</v>
      </c>
      <c r="W1200" s="180">
        <v>479468</v>
      </c>
      <c r="X1200" s="180">
        <v>1153794</v>
      </c>
      <c r="Y1200" s="328" t="s">
        <v>635</v>
      </c>
      <c r="Z1200" s="180"/>
      <c r="AA1200" s="324" t="s">
        <v>36</v>
      </c>
      <c r="AB1200" s="476"/>
      <c r="AC1200" s="476"/>
      <c r="AD1200" s="476"/>
    </row>
    <row r="1201" spans="1:30" ht="21.75" customHeight="1">
      <c r="A1201" s="367"/>
      <c r="B1201" s="76"/>
      <c r="C1201" s="78"/>
      <c r="D1201" s="355"/>
      <c r="E1201" s="355"/>
      <c r="F1201" s="355"/>
      <c r="G1201" s="231"/>
      <c r="J1201" s="255"/>
      <c r="K1201" s="255"/>
      <c r="L1201" s="255"/>
      <c r="M1201" s="255"/>
      <c r="N1201" s="255"/>
      <c r="O1201" s="255"/>
      <c r="P1201" s="255"/>
      <c r="Q1201" s="256">
        <v>1</v>
      </c>
      <c r="R1201" s="359">
        <v>61700</v>
      </c>
      <c r="S1201" s="359">
        <v>38300</v>
      </c>
      <c r="T1201" s="177" t="s">
        <v>1130</v>
      </c>
      <c r="U1201" s="256">
        <v>1</v>
      </c>
      <c r="V1201" s="256">
        <v>1</v>
      </c>
      <c r="W1201" s="180">
        <v>479407</v>
      </c>
      <c r="X1201" s="180">
        <v>1153790</v>
      </c>
      <c r="Y1201" s="328" t="s">
        <v>635</v>
      </c>
      <c r="Z1201" s="180"/>
      <c r="AA1201" s="324" t="s">
        <v>36</v>
      </c>
      <c r="AB1201" s="476"/>
      <c r="AC1201" s="476"/>
      <c r="AD1201" s="476"/>
    </row>
    <row r="1202" spans="1:30" ht="21.75" customHeight="1">
      <c r="A1202" s="367"/>
      <c r="B1202" s="76"/>
      <c r="C1202" s="78"/>
      <c r="D1202" s="355"/>
      <c r="E1202" s="355"/>
      <c r="F1202" s="355"/>
      <c r="G1202" s="231"/>
      <c r="J1202" s="255"/>
      <c r="K1202" s="255"/>
      <c r="L1202" s="255"/>
      <c r="M1202" s="255"/>
      <c r="N1202" s="255"/>
      <c r="O1202" s="255"/>
      <c r="P1202" s="255"/>
      <c r="Q1202" s="256">
        <v>1</v>
      </c>
      <c r="R1202" s="359">
        <v>61700</v>
      </c>
      <c r="S1202" s="359">
        <v>38300</v>
      </c>
      <c r="T1202" s="177" t="s">
        <v>1130</v>
      </c>
      <c r="U1202" s="256">
        <v>1</v>
      </c>
      <c r="V1202" s="256">
        <v>1</v>
      </c>
      <c r="W1202" s="180">
        <v>479315</v>
      </c>
      <c r="X1202" s="180">
        <v>1153826</v>
      </c>
      <c r="Y1202" s="328" t="s">
        <v>635</v>
      </c>
      <c r="Z1202" s="180"/>
      <c r="AA1202" s="324" t="s">
        <v>36</v>
      </c>
      <c r="AB1202" s="476"/>
      <c r="AC1202" s="476"/>
      <c r="AD1202" s="476"/>
    </row>
    <row r="1203" spans="1:30" s="123" customFormat="1" ht="21.75" thickBot="1">
      <c r="A1203" s="511" t="s">
        <v>1131</v>
      </c>
      <c r="B1203" s="511"/>
      <c r="C1203" s="549"/>
      <c r="D1203" s="511"/>
      <c r="E1203" s="511"/>
      <c r="F1203" s="511"/>
      <c r="G1203" s="657">
        <f>G1204+G1210+G1218</f>
        <v>14</v>
      </c>
      <c r="H1203" s="69"/>
      <c r="J1203" s="511"/>
      <c r="K1203" s="511"/>
      <c r="L1203" s="616">
        <f>L1204+L1210+L1218</f>
        <v>1</v>
      </c>
      <c r="M1203" s="616">
        <f>M1204+M1210+M1218</f>
        <v>1</v>
      </c>
      <c r="N1203" s="616">
        <f>N1204+N1210+N1218</f>
        <v>1</v>
      </c>
      <c r="O1203" s="616">
        <f>O1204+O1210+O1218</f>
        <v>0</v>
      </c>
      <c r="P1203" s="616">
        <f>P1204+P1210+P1218</f>
        <v>0</v>
      </c>
      <c r="Q1203" s="510">
        <f>G1203-L1203+M1203</f>
        <v>14</v>
      </c>
      <c r="R1203" s="510">
        <f>R1204+R1210+R1218</f>
        <v>863800</v>
      </c>
      <c r="S1203" s="510">
        <f>S1204+S1210+S1218</f>
        <v>536200</v>
      </c>
      <c r="T1203" s="511"/>
      <c r="U1203" s="657">
        <f>U1204+U1210+U1218</f>
        <v>0</v>
      </c>
      <c r="V1203" s="510">
        <f>G1203-L1203+M1203</f>
        <v>14</v>
      </c>
      <c r="W1203" s="658"/>
      <c r="X1203" s="658"/>
      <c r="Y1203" s="658"/>
      <c r="Z1203" s="658">
        <f>COUNTA(Z1204+Z1210+Z1218)</f>
        <v>1</v>
      </c>
      <c r="AA1203" s="658">
        <f>COUNTA(AA1204+AA1210+AA1218)</f>
        <v>1</v>
      </c>
      <c r="AB1203" s="657"/>
      <c r="AC1203" s="657"/>
      <c r="AD1203" s="657"/>
    </row>
    <row r="1204" spans="1:30" s="497" customFormat="1" ht="21.75" thickBot="1">
      <c r="A1204" s="519">
        <v>43</v>
      </c>
      <c r="B1204" s="520" t="s">
        <v>1132</v>
      </c>
      <c r="D1204" s="531"/>
      <c r="E1204" s="531"/>
      <c r="F1204" s="531"/>
      <c r="G1204" s="545">
        <f>SUM(G1205:G1207)</f>
        <v>3</v>
      </c>
      <c r="H1204" s="523"/>
      <c r="I1204" s="531"/>
      <c r="J1204" s="531"/>
      <c r="K1204" s="531"/>
      <c r="L1204" s="545">
        <f>SUM(L1205:L1207)</f>
        <v>0</v>
      </c>
      <c r="M1204" s="545">
        <f>SUM(M1205:M1207)</f>
        <v>0</v>
      </c>
      <c r="N1204" s="545">
        <f>SUM(N1205:N1207)</f>
        <v>0</v>
      </c>
      <c r="O1204" s="545">
        <f>SUM(O1205:O1207)</f>
        <v>0</v>
      </c>
      <c r="P1204" s="545">
        <f>SUM(P1205:P1207)</f>
        <v>0</v>
      </c>
      <c r="Q1204" s="659">
        <f>G1204-L1204+M1204</f>
        <v>3</v>
      </c>
      <c r="R1204" s="660">
        <f>SUM(R1205:R1207)</f>
        <v>185100</v>
      </c>
      <c r="S1204" s="660">
        <f>SUM(S1205:S1207)</f>
        <v>114900</v>
      </c>
      <c r="T1204" s="531"/>
      <c r="U1204" s="545">
        <f>SUM(U1205:U1207)</f>
        <v>0</v>
      </c>
      <c r="V1204" s="545">
        <f>G1204-L1204+M1204</f>
        <v>3</v>
      </c>
      <c r="W1204" s="570"/>
      <c r="X1204" s="570"/>
      <c r="Y1204" s="570"/>
      <c r="Z1204" s="570">
        <f>COUNTA(Z1205:Z1207)</f>
        <v>0</v>
      </c>
      <c r="AA1204" s="570">
        <f>COUNTA(AA1205:AA1207)</f>
        <v>3</v>
      </c>
      <c r="AB1204" s="545"/>
      <c r="AC1204" s="545"/>
      <c r="AD1204" s="545" t="s">
        <v>1133</v>
      </c>
    </row>
    <row r="1205" spans="1:30" s="73" customFormat="1">
      <c r="A1205" s="662" t="s">
        <v>1176</v>
      </c>
      <c r="B1205" s="662"/>
      <c r="D1205" s="100" t="s">
        <v>1134</v>
      </c>
      <c r="E1205" s="100" t="s">
        <v>1135</v>
      </c>
      <c r="F1205" s="100"/>
      <c r="G1205" s="89">
        <v>2</v>
      </c>
      <c r="H1205" s="89"/>
      <c r="I1205" s="100"/>
      <c r="J1205" s="100"/>
      <c r="K1205" s="100"/>
      <c r="L1205" s="517"/>
      <c r="M1205" s="517"/>
      <c r="N1205" s="517"/>
      <c r="O1205" s="517"/>
      <c r="P1205" s="517"/>
      <c r="Q1205" s="83">
        <v>1</v>
      </c>
      <c r="R1205" s="218">
        <v>61700</v>
      </c>
      <c r="S1205" s="218">
        <v>38300</v>
      </c>
      <c r="T1205" s="516" t="s">
        <v>1136</v>
      </c>
      <c r="U1205" s="83"/>
      <c r="V1205" s="83">
        <v>1</v>
      </c>
      <c r="W1205" s="360">
        <v>587579</v>
      </c>
      <c r="X1205" s="360">
        <v>803848</v>
      </c>
      <c r="Y1205" s="360" t="s">
        <v>614</v>
      </c>
      <c r="Z1205" s="360"/>
      <c r="AA1205" s="354" t="s">
        <v>36</v>
      </c>
      <c r="AB1205" s="73" t="s">
        <v>1202</v>
      </c>
    </row>
    <row r="1206" spans="1:30">
      <c r="A1206" s="661" t="s">
        <v>1314</v>
      </c>
      <c r="B1206" s="661"/>
      <c r="D1206" s="85"/>
      <c r="E1206" s="85"/>
      <c r="F1206" s="85"/>
      <c r="G1206" s="84"/>
      <c r="H1206" s="84"/>
      <c r="I1206" s="85"/>
      <c r="J1206" s="85"/>
      <c r="K1206" s="85"/>
      <c r="L1206" s="219"/>
      <c r="M1206" s="219"/>
      <c r="N1206" s="219"/>
      <c r="O1206" s="219"/>
      <c r="P1206" s="219"/>
      <c r="Q1206" s="51">
        <v>1</v>
      </c>
      <c r="R1206" s="52">
        <v>61700</v>
      </c>
      <c r="S1206" s="52">
        <v>38300</v>
      </c>
      <c r="T1206" s="399" t="s">
        <v>1137</v>
      </c>
      <c r="V1206" s="51">
        <v>1</v>
      </c>
      <c r="W1206" s="119">
        <v>581331</v>
      </c>
      <c r="X1206" s="119">
        <v>805686</v>
      </c>
      <c r="Y1206" s="257" t="s">
        <v>614</v>
      </c>
      <c r="Z1206" s="119"/>
      <c r="AA1206" s="324" t="s">
        <v>36</v>
      </c>
      <c r="AB1206" s="53" t="s">
        <v>1203</v>
      </c>
    </row>
    <row r="1207" spans="1:30">
      <c r="A1207" s="661" t="s">
        <v>1315</v>
      </c>
      <c r="B1207" s="661"/>
      <c r="C1207" s="376"/>
      <c r="D1207" s="85" t="s">
        <v>1138</v>
      </c>
      <c r="E1207" s="85" t="s">
        <v>1139</v>
      </c>
      <c r="F1207" s="85" t="s">
        <v>1139</v>
      </c>
      <c r="G1207" s="84">
        <v>1</v>
      </c>
      <c r="H1207" s="84"/>
      <c r="I1207" s="85"/>
      <c r="J1207" s="85"/>
      <c r="K1207" s="85"/>
      <c r="L1207" s="219"/>
      <c r="M1207" s="219"/>
      <c r="N1207" s="219"/>
      <c r="O1207" s="219"/>
      <c r="P1207" s="219"/>
      <c r="Q1207" s="51">
        <v>1</v>
      </c>
      <c r="R1207" s="52">
        <v>61700</v>
      </c>
      <c r="S1207" s="52">
        <v>38300</v>
      </c>
      <c r="T1207" s="399" t="s">
        <v>1139</v>
      </c>
      <c r="V1207" s="51">
        <v>1</v>
      </c>
      <c r="W1207" s="119">
        <v>546178</v>
      </c>
      <c r="X1207" s="119">
        <v>818552</v>
      </c>
      <c r="Y1207" s="257" t="s">
        <v>614</v>
      </c>
      <c r="Z1207" s="119"/>
      <c r="AA1207" s="324" t="s">
        <v>36</v>
      </c>
    </row>
    <row r="1208" spans="1:30">
      <c r="A1208" s="661" t="s">
        <v>1274</v>
      </c>
      <c r="B1208" s="661"/>
      <c r="C1208" s="376"/>
      <c r="D1208" s="85"/>
      <c r="E1208" s="85"/>
      <c r="F1208" s="85"/>
      <c r="G1208" s="84"/>
      <c r="H1208" s="84"/>
      <c r="I1208" s="85"/>
      <c r="J1208" s="85"/>
      <c r="K1208" s="85"/>
      <c r="L1208" s="219"/>
      <c r="M1208" s="219"/>
      <c r="N1208" s="219"/>
      <c r="O1208" s="219"/>
      <c r="P1208" s="219"/>
      <c r="R1208" s="52"/>
      <c r="S1208" s="52"/>
      <c r="T1208" s="399"/>
      <c r="W1208" s="119"/>
      <c r="X1208" s="119"/>
      <c r="Y1208" s="257"/>
      <c r="Z1208" s="119"/>
      <c r="AA1208" s="324"/>
    </row>
    <row r="1209" spans="1:30">
      <c r="A1209" s="661" t="s">
        <v>1316</v>
      </c>
      <c r="B1209" s="661"/>
      <c r="C1209" s="376"/>
      <c r="D1209" s="85"/>
      <c r="E1209" s="85"/>
      <c r="F1209" s="85"/>
      <c r="G1209" s="84"/>
      <c r="H1209" s="84"/>
      <c r="I1209" s="85"/>
      <c r="J1209" s="85"/>
      <c r="K1209" s="85"/>
      <c r="L1209" s="219"/>
      <c r="M1209" s="219"/>
      <c r="N1209" s="219"/>
      <c r="O1209" s="219"/>
      <c r="P1209" s="219"/>
      <c r="R1209" s="52"/>
      <c r="S1209" s="52"/>
      <c r="T1209" s="399"/>
      <c r="W1209" s="119"/>
      <c r="X1209" s="119"/>
      <c r="Y1209" s="257"/>
      <c r="Z1209" s="119"/>
      <c r="AA1209" s="324"/>
    </row>
    <row r="1210" spans="1:30">
      <c r="A1210" s="374">
        <v>44</v>
      </c>
      <c r="B1210" s="375" t="s">
        <v>1140</v>
      </c>
      <c r="D1210" s="376"/>
      <c r="E1210" s="376"/>
      <c r="F1210" s="376"/>
      <c r="G1210" s="378">
        <f>SUM(G1211:G1215)</f>
        <v>6</v>
      </c>
      <c r="J1210" s="376"/>
      <c r="K1210" s="376"/>
      <c r="L1210" s="378">
        <f>SUM(L1211:L1217)</f>
        <v>1</v>
      </c>
      <c r="M1210" s="378">
        <f>SUM(M1211:M1217)</f>
        <v>1</v>
      </c>
      <c r="N1210" s="378">
        <f>SUM(N1211:N1217)</f>
        <v>1</v>
      </c>
      <c r="O1210" s="378">
        <f>SUM(O1211:O1217)</f>
        <v>0</v>
      </c>
      <c r="P1210" s="378">
        <f>SUM(P1211:P1217)</f>
        <v>0</v>
      </c>
      <c r="Q1210" s="477">
        <f>G1210-L1210+M1210</f>
        <v>6</v>
      </c>
      <c r="R1210" s="477">
        <f>SUM(R1211:R1217)</f>
        <v>370200</v>
      </c>
      <c r="S1210" s="477">
        <f>SUM(S1211:S1217)</f>
        <v>229800</v>
      </c>
      <c r="T1210" s="376"/>
      <c r="U1210" s="378">
        <f>SUM(U1211:U1215)</f>
        <v>0</v>
      </c>
      <c r="V1210" s="378">
        <f>G1210-L1210+M1210</f>
        <v>6</v>
      </c>
      <c r="W1210" s="388"/>
      <c r="X1210" s="388"/>
      <c r="Y1210" s="388"/>
      <c r="Z1210" s="388">
        <f>COUNTA(Z1211:Z1217)</f>
        <v>0</v>
      </c>
      <c r="AA1210" s="388">
        <f>COUNTA(AA1211:AA1217)</f>
        <v>6</v>
      </c>
      <c r="AB1210" s="378"/>
      <c r="AC1210" s="378"/>
      <c r="AD1210" s="378" t="s">
        <v>1133</v>
      </c>
    </row>
    <row r="1211" spans="1:30">
      <c r="A1211" s="661" t="s">
        <v>1177</v>
      </c>
      <c r="B1211" s="661"/>
      <c r="D1211" s="85" t="s">
        <v>1141</v>
      </c>
      <c r="E1211" s="85" t="s">
        <v>1142</v>
      </c>
      <c r="F1211" s="85" t="s">
        <v>1143</v>
      </c>
      <c r="G1211" s="84">
        <v>1</v>
      </c>
      <c r="H1211" s="84"/>
      <c r="I1211" s="85"/>
      <c r="J1211" s="104" t="s">
        <v>1141</v>
      </c>
      <c r="K1211" s="104" t="s">
        <v>1142</v>
      </c>
      <c r="L1211" s="113">
        <v>1</v>
      </c>
      <c r="M1211" s="113"/>
      <c r="N1211" s="113"/>
      <c r="O1211" s="113"/>
      <c r="P1211" s="113"/>
      <c r="Q1211" s="84"/>
      <c r="R1211" s="103"/>
      <c r="S1211" s="103"/>
      <c r="T1211" s="85"/>
      <c r="U1211" s="84"/>
      <c r="V1211" s="84"/>
      <c r="W1211" s="86"/>
      <c r="X1211" s="86"/>
      <c r="Y1211" s="86"/>
      <c r="Z1211" s="86"/>
      <c r="AA1211" s="86"/>
    </row>
    <row r="1212" spans="1:30">
      <c r="A1212" s="661" t="s">
        <v>1317</v>
      </c>
      <c r="B1212" s="661"/>
      <c r="D1212" s="85"/>
      <c r="E1212" s="85"/>
      <c r="F1212" s="85"/>
      <c r="G1212" s="84"/>
      <c r="H1212" s="84"/>
      <c r="I1212" s="85"/>
      <c r="J1212" s="104"/>
      <c r="K1212" s="104" t="s">
        <v>1144</v>
      </c>
      <c r="L1212" s="113"/>
      <c r="M1212" s="113">
        <v>1</v>
      </c>
      <c r="N1212" s="113">
        <v>1</v>
      </c>
      <c r="O1212" s="113">
        <v>0</v>
      </c>
      <c r="P1212" s="113"/>
      <c r="Q1212" s="103">
        <v>1</v>
      </c>
      <c r="R1212" s="96">
        <v>61700</v>
      </c>
      <c r="S1212" s="96">
        <v>38300</v>
      </c>
      <c r="T1212" s="104" t="s">
        <v>1145</v>
      </c>
      <c r="U1212" s="103"/>
      <c r="V1212" s="103">
        <v>1</v>
      </c>
      <c r="W1212" s="361">
        <v>672701</v>
      </c>
      <c r="X1212" s="361">
        <v>764605</v>
      </c>
      <c r="Y1212" s="361" t="s">
        <v>614</v>
      </c>
      <c r="Z1212" s="86"/>
      <c r="AA1212" s="120" t="s">
        <v>36</v>
      </c>
      <c r="AB1212" s="85"/>
      <c r="AC1212" s="85"/>
    </row>
    <row r="1213" spans="1:30">
      <c r="A1213" s="661" t="s">
        <v>1318</v>
      </c>
      <c r="B1213" s="661"/>
      <c r="D1213" s="85" t="s">
        <v>1146</v>
      </c>
      <c r="E1213" s="85" t="s">
        <v>1147</v>
      </c>
      <c r="F1213" s="85" t="s">
        <v>1148</v>
      </c>
      <c r="G1213" s="84">
        <v>2</v>
      </c>
      <c r="H1213" s="84"/>
      <c r="I1213" s="85"/>
      <c r="J1213" s="85"/>
      <c r="K1213" s="85"/>
      <c r="L1213" s="219"/>
      <c r="M1213" s="219"/>
      <c r="N1213" s="219"/>
      <c r="O1213" s="219"/>
      <c r="P1213" s="219"/>
      <c r="Q1213" s="51">
        <v>1</v>
      </c>
      <c r="R1213" s="52">
        <v>61700</v>
      </c>
      <c r="S1213" s="52">
        <v>38300</v>
      </c>
      <c r="T1213" s="53" t="s">
        <v>1149</v>
      </c>
      <c r="V1213" s="51">
        <v>1</v>
      </c>
      <c r="W1213" s="54">
        <v>680418</v>
      </c>
      <c r="X1213" s="54">
        <v>767682</v>
      </c>
      <c r="Y1213" s="54" t="s">
        <v>614</v>
      </c>
      <c r="AA1213" s="324" t="s">
        <v>36</v>
      </c>
    </row>
    <row r="1214" spans="1:30">
      <c r="A1214" s="661" t="s">
        <v>1274</v>
      </c>
      <c r="B1214" s="661"/>
      <c r="D1214" s="85"/>
      <c r="E1214" s="85"/>
      <c r="F1214" s="85"/>
      <c r="G1214" s="84"/>
      <c r="H1214" s="84"/>
      <c r="I1214" s="85"/>
      <c r="J1214" s="85"/>
      <c r="K1214" s="85"/>
      <c r="L1214" s="219"/>
      <c r="M1214" s="219"/>
      <c r="N1214" s="219"/>
      <c r="O1214" s="219"/>
      <c r="P1214" s="219"/>
      <c r="Q1214" s="51">
        <v>1</v>
      </c>
      <c r="R1214" s="52">
        <v>61700</v>
      </c>
      <c r="S1214" s="52">
        <v>38300</v>
      </c>
      <c r="T1214" s="53" t="s">
        <v>1149</v>
      </c>
      <c r="V1214" s="51">
        <v>1</v>
      </c>
      <c r="W1214" s="54">
        <v>680583</v>
      </c>
      <c r="X1214" s="54">
        <v>767687</v>
      </c>
      <c r="Y1214" s="54" t="s">
        <v>614</v>
      </c>
      <c r="AA1214" s="324" t="s">
        <v>36</v>
      </c>
    </row>
    <row r="1215" spans="1:30">
      <c r="A1215" s="661" t="s">
        <v>1319</v>
      </c>
      <c r="B1215" s="661"/>
      <c r="C1215" s="376"/>
      <c r="D1215" s="85" t="s">
        <v>1150</v>
      </c>
      <c r="E1215" s="85" t="s">
        <v>1151</v>
      </c>
      <c r="F1215" s="85" t="s">
        <v>1152</v>
      </c>
      <c r="G1215" s="84">
        <v>3</v>
      </c>
      <c r="H1215" s="84"/>
      <c r="I1215" s="85"/>
      <c r="J1215" s="85"/>
      <c r="K1215" s="85"/>
      <c r="L1215" s="219"/>
      <c r="M1215" s="219"/>
      <c r="N1215" s="219"/>
      <c r="O1215" s="219"/>
      <c r="P1215" s="219"/>
      <c r="Q1215" s="51">
        <v>1</v>
      </c>
      <c r="R1215" s="52">
        <v>61700</v>
      </c>
      <c r="S1215" s="52">
        <v>38300</v>
      </c>
      <c r="T1215" s="53" t="s">
        <v>1153</v>
      </c>
      <c r="V1215" s="51">
        <v>1</v>
      </c>
      <c r="W1215" s="54">
        <v>669323</v>
      </c>
      <c r="X1215" s="54">
        <v>740105</v>
      </c>
      <c r="Y1215" s="54" t="s">
        <v>614</v>
      </c>
      <c r="AA1215" s="324" t="s">
        <v>36</v>
      </c>
    </row>
    <row r="1216" spans="1:30">
      <c r="A1216" s="367"/>
      <c r="B1216" s="76"/>
      <c r="C1216" s="376"/>
      <c r="D1216" s="85"/>
      <c r="E1216" s="85"/>
      <c r="F1216" s="85"/>
      <c r="G1216" s="84"/>
      <c r="H1216" s="84"/>
      <c r="I1216" s="85"/>
      <c r="J1216" s="85"/>
      <c r="K1216" s="85"/>
      <c r="L1216" s="85"/>
      <c r="M1216" s="85"/>
      <c r="N1216" s="85"/>
      <c r="O1216" s="85"/>
      <c r="P1216" s="85"/>
      <c r="Q1216" s="51">
        <v>1</v>
      </c>
      <c r="R1216" s="52">
        <v>61700</v>
      </c>
      <c r="S1216" s="52">
        <v>38300</v>
      </c>
      <c r="T1216" s="53" t="s">
        <v>1153</v>
      </c>
      <c r="V1216" s="51">
        <v>1</v>
      </c>
      <c r="W1216" s="54">
        <v>669233</v>
      </c>
      <c r="X1216" s="54">
        <v>739836</v>
      </c>
      <c r="Y1216" s="54" t="s">
        <v>614</v>
      </c>
      <c r="AA1216" s="324" t="s">
        <v>36</v>
      </c>
    </row>
    <row r="1217" spans="1:30" s="123" customFormat="1" ht="21.75" thickBot="1">
      <c r="A1217" s="548"/>
      <c r="B1217" s="509"/>
      <c r="C1217" s="549"/>
      <c r="G1217" s="69"/>
      <c r="H1217" s="69"/>
      <c r="Q1217" s="69">
        <v>1</v>
      </c>
      <c r="R1217" s="98">
        <v>61700</v>
      </c>
      <c r="S1217" s="98">
        <v>38300</v>
      </c>
      <c r="T1217" s="123" t="s">
        <v>1153</v>
      </c>
      <c r="U1217" s="69"/>
      <c r="V1217" s="69">
        <v>1</v>
      </c>
      <c r="W1217" s="102">
        <v>668610</v>
      </c>
      <c r="X1217" s="102">
        <v>740322</v>
      </c>
      <c r="Y1217" s="102" t="s">
        <v>614</v>
      </c>
      <c r="Z1217" s="102"/>
      <c r="AA1217" s="330" t="s">
        <v>36</v>
      </c>
    </row>
    <row r="1218" spans="1:30" s="497" customFormat="1" ht="21.75" thickBot="1">
      <c r="A1218" s="519">
        <v>45</v>
      </c>
      <c r="B1218" s="520" t="s">
        <v>1154</v>
      </c>
      <c r="D1218" s="531"/>
      <c r="E1218" s="531"/>
      <c r="F1218" s="531"/>
      <c r="G1218" s="545">
        <f>SUM(G1219)</f>
        <v>5</v>
      </c>
      <c r="H1218" s="523"/>
      <c r="J1218" s="531"/>
      <c r="K1218" s="531"/>
      <c r="L1218" s="545">
        <f>SUM(L1219:L1223)</f>
        <v>0</v>
      </c>
      <c r="M1218" s="545">
        <f>SUM(M1219:M1223)</f>
        <v>0</v>
      </c>
      <c r="N1218" s="545">
        <f>SUM(N1219:N1223)</f>
        <v>0</v>
      </c>
      <c r="O1218" s="545">
        <f>SUM(O1219:O1223)</f>
        <v>0</v>
      </c>
      <c r="P1218" s="545">
        <f>SUM(P1219:P1223)</f>
        <v>0</v>
      </c>
      <c r="Q1218" s="659">
        <f>G1218-L1218+M1218</f>
        <v>5</v>
      </c>
      <c r="R1218" s="659">
        <f>SUM(R1219:R1223)</f>
        <v>308500</v>
      </c>
      <c r="S1218" s="659">
        <f>SUM(S1219:S1223)</f>
        <v>191500</v>
      </c>
      <c r="T1218" s="531"/>
      <c r="U1218" s="545">
        <f>SUM(U1219:U1219)</f>
        <v>0</v>
      </c>
      <c r="V1218" s="545">
        <f>G1218-L1218+M1218</f>
        <v>5</v>
      </c>
      <c r="W1218" s="570"/>
      <c r="X1218" s="570"/>
      <c r="Y1218" s="570"/>
      <c r="Z1218" s="570">
        <f>COUNTA(Z1219:Z1223)</f>
        <v>4</v>
      </c>
      <c r="AA1218" s="570">
        <f>COUNTA(AA1219:AA1223)</f>
        <v>1</v>
      </c>
      <c r="AB1218" s="545"/>
      <c r="AC1218" s="545"/>
      <c r="AD1218" s="545"/>
    </row>
    <row r="1219" spans="1:30" s="73" customFormat="1">
      <c r="A1219" s="662" t="s">
        <v>1177</v>
      </c>
      <c r="B1219" s="662"/>
      <c r="D1219" s="100" t="s">
        <v>1155</v>
      </c>
      <c r="E1219" s="100" t="s">
        <v>1155</v>
      </c>
      <c r="F1219" s="100" t="s">
        <v>1156</v>
      </c>
      <c r="G1219" s="89">
        <v>5</v>
      </c>
      <c r="H1219" s="89"/>
      <c r="I1219" s="100"/>
      <c r="J1219" s="100"/>
      <c r="K1219" s="100"/>
      <c r="L1219" s="544"/>
      <c r="M1219" s="544"/>
      <c r="N1219" s="544"/>
      <c r="O1219" s="544"/>
      <c r="P1219" s="100"/>
      <c r="Q1219" s="83">
        <v>1</v>
      </c>
      <c r="R1219" s="218">
        <v>61700</v>
      </c>
      <c r="S1219" s="218">
        <v>38300</v>
      </c>
      <c r="T1219" s="73" t="s">
        <v>1157</v>
      </c>
      <c r="U1219" s="83"/>
      <c r="V1219" s="83">
        <v>1</v>
      </c>
      <c r="W1219" s="55">
        <v>617427</v>
      </c>
      <c r="X1219" s="55">
        <v>807878</v>
      </c>
      <c r="Y1219" s="55" t="s">
        <v>614</v>
      </c>
      <c r="Z1219" s="56" t="s">
        <v>36</v>
      </c>
      <c r="AA1219" s="55"/>
      <c r="AB1219" s="73" t="s">
        <v>1204</v>
      </c>
    </row>
    <row r="1220" spans="1:30">
      <c r="A1220" s="661" t="s">
        <v>1320</v>
      </c>
      <c r="B1220" s="661"/>
      <c r="Q1220" s="51">
        <v>1</v>
      </c>
      <c r="R1220" s="52">
        <v>61700</v>
      </c>
      <c r="S1220" s="52">
        <v>38300</v>
      </c>
      <c r="T1220" s="53" t="s">
        <v>1158</v>
      </c>
      <c r="V1220" s="51">
        <v>1</v>
      </c>
      <c r="W1220" s="54">
        <v>613931</v>
      </c>
      <c r="X1220" s="54">
        <v>811152</v>
      </c>
      <c r="Y1220" s="54" t="s">
        <v>614</v>
      </c>
      <c r="Z1220" s="243" t="s">
        <v>36</v>
      </c>
      <c r="AB1220" s="53" t="s">
        <v>1205</v>
      </c>
    </row>
    <row r="1221" spans="1:30">
      <c r="A1221" s="661" t="s">
        <v>1321</v>
      </c>
      <c r="B1221" s="661"/>
      <c r="Q1221" s="51">
        <v>1</v>
      </c>
      <c r="R1221" s="52">
        <v>61700</v>
      </c>
      <c r="S1221" s="52">
        <v>38300</v>
      </c>
      <c r="T1221" s="53" t="s">
        <v>1159</v>
      </c>
      <c r="V1221" s="51">
        <v>1</v>
      </c>
      <c r="W1221" s="54">
        <v>614011</v>
      </c>
      <c r="X1221" s="54">
        <v>812277</v>
      </c>
      <c r="Y1221" s="54" t="s">
        <v>614</v>
      </c>
      <c r="Z1221" s="243"/>
      <c r="AA1221" s="243" t="s">
        <v>36</v>
      </c>
    </row>
    <row r="1222" spans="1:30">
      <c r="A1222" s="661" t="s">
        <v>1274</v>
      </c>
      <c r="B1222" s="661"/>
      <c r="Q1222" s="51">
        <v>1</v>
      </c>
      <c r="R1222" s="52">
        <v>61700</v>
      </c>
      <c r="S1222" s="52">
        <v>38300</v>
      </c>
      <c r="T1222" s="53" t="s">
        <v>1159</v>
      </c>
      <c r="V1222" s="51">
        <v>1</v>
      </c>
      <c r="W1222" s="54">
        <v>614074</v>
      </c>
      <c r="X1222" s="54">
        <v>812776</v>
      </c>
      <c r="Y1222" s="54" t="s">
        <v>614</v>
      </c>
      <c r="Z1222" s="243" t="s">
        <v>36</v>
      </c>
    </row>
    <row r="1223" spans="1:30">
      <c r="A1223" s="661" t="s">
        <v>1322</v>
      </c>
      <c r="B1223" s="661"/>
      <c r="Q1223" s="51">
        <v>1</v>
      </c>
      <c r="R1223" s="52">
        <v>61700</v>
      </c>
      <c r="S1223" s="52">
        <v>38300</v>
      </c>
      <c r="T1223" s="53" t="s">
        <v>1160</v>
      </c>
      <c r="V1223" s="51">
        <v>1</v>
      </c>
      <c r="W1223" s="54">
        <v>613899</v>
      </c>
      <c r="X1223" s="54">
        <v>807265</v>
      </c>
      <c r="Y1223" s="54" t="s">
        <v>614</v>
      </c>
      <c r="Z1223" s="243" t="s">
        <v>36</v>
      </c>
    </row>
    <row r="1224" spans="1:30">
      <c r="D1224" s="478" t="s">
        <v>1161</v>
      </c>
      <c r="E1224" s="53" t="s">
        <v>1162</v>
      </c>
    </row>
  </sheetData>
  <mergeCells count="253">
    <mergeCell ref="AB807:AB811"/>
    <mergeCell ref="AB812:AB814"/>
    <mergeCell ref="AB17:AB19"/>
    <mergeCell ref="A47:C47"/>
    <mergeCell ref="D151:D152"/>
    <mergeCell ref="D162:D163"/>
    <mergeCell ref="A380:C380"/>
    <mergeCell ref="A723:C723"/>
    <mergeCell ref="A21:B21"/>
    <mergeCell ref="A22:B22"/>
    <mergeCell ref="A23:B23"/>
    <mergeCell ref="A24:B24"/>
    <mergeCell ref="A25:B25"/>
    <mergeCell ref="A32:B32"/>
    <mergeCell ref="A33:B33"/>
    <mergeCell ref="A34:B34"/>
    <mergeCell ref="A7:B7"/>
    <mergeCell ref="Z3:AA3"/>
    <mergeCell ref="AB3:AB6"/>
    <mergeCell ref="C4:C5"/>
    <mergeCell ref="D4:D6"/>
    <mergeCell ref="E4:E6"/>
    <mergeCell ref="G4:G5"/>
    <mergeCell ref="I4:I5"/>
    <mergeCell ref="L4:M4"/>
    <mergeCell ref="R5:R6"/>
    <mergeCell ref="S5:S6"/>
    <mergeCell ref="W5:W6"/>
    <mergeCell ref="X5:X6"/>
    <mergeCell ref="Y5:Y6"/>
    <mergeCell ref="Z5:Z6"/>
    <mergeCell ref="AA5:AA6"/>
    <mergeCell ref="A1:AB1"/>
    <mergeCell ref="A3:A6"/>
    <mergeCell ref="B3:B6"/>
    <mergeCell ref="D3:G3"/>
    <mergeCell ref="J3:M3"/>
    <mergeCell ref="P3:P5"/>
    <mergeCell ref="R3:S4"/>
    <mergeCell ref="T3:T6"/>
    <mergeCell ref="W3:Y4"/>
    <mergeCell ref="A35:B35"/>
    <mergeCell ref="A36:B36"/>
    <mergeCell ref="A49:B49"/>
    <mergeCell ref="A50:B50"/>
    <mergeCell ref="A51:B51"/>
    <mergeCell ref="A10:B10"/>
    <mergeCell ref="A11:B11"/>
    <mergeCell ref="A12:B12"/>
    <mergeCell ref="A13:B13"/>
    <mergeCell ref="A14:B14"/>
    <mergeCell ref="A133:B133"/>
    <mergeCell ref="A134:B134"/>
    <mergeCell ref="A151:B151"/>
    <mergeCell ref="A152:B152"/>
    <mergeCell ref="A153:B153"/>
    <mergeCell ref="A52:B52"/>
    <mergeCell ref="A53:B53"/>
    <mergeCell ref="A130:B130"/>
    <mergeCell ref="A131:B131"/>
    <mergeCell ref="A132:B132"/>
    <mergeCell ref="A176:B176"/>
    <mergeCell ref="A177:B177"/>
    <mergeCell ref="A195:B195"/>
    <mergeCell ref="A196:B196"/>
    <mergeCell ref="A197:B197"/>
    <mergeCell ref="A154:B154"/>
    <mergeCell ref="A155:B155"/>
    <mergeCell ref="A173:B173"/>
    <mergeCell ref="A174:B174"/>
    <mergeCell ref="A175:B175"/>
    <mergeCell ref="A210:B210"/>
    <mergeCell ref="A211:B211"/>
    <mergeCell ref="A252:B252"/>
    <mergeCell ref="A253:B253"/>
    <mergeCell ref="A254:B254"/>
    <mergeCell ref="A198:B198"/>
    <mergeCell ref="A199:B199"/>
    <mergeCell ref="A207:B207"/>
    <mergeCell ref="A208:B208"/>
    <mergeCell ref="A209:B209"/>
    <mergeCell ref="A299:B299"/>
    <mergeCell ref="A300:B300"/>
    <mergeCell ref="A321:B321"/>
    <mergeCell ref="A322:B322"/>
    <mergeCell ref="A323:B323"/>
    <mergeCell ref="A255:B255"/>
    <mergeCell ref="A256:B256"/>
    <mergeCell ref="A296:B296"/>
    <mergeCell ref="A297:B297"/>
    <mergeCell ref="A298:B298"/>
    <mergeCell ref="A338:B338"/>
    <mergeCell ref="A339:B339"/>
    <mergeCell ref="A359:B359"/>
    <mergeCell ref="A360:B360"/>
    <mergeCell ref="A361:B361"/>
    <mergeCell ref="A324:B324"/>
    <mergeCell ref="A325:B325"/>
    <mergeCell ref="A335:B335"/>
    <mergeCell ref="A336:B336"/>
    <mergeCell ref="A337:B337"/>
    <mergeCell ref="A373:B373"/>
    <mergeCell ref="A374:B374"/>
    <mergeCell ref="A382:B382"/>
    <mergeCell ref="A383:B383"/>
    <mergeCell ref="A384:B384"/>
    <mergeCell ref="A362:B362"/>
    <mergeCell ref="A363:B363"/>
    <mergeCell ref="A370:B370"/>
    <mergeCell ref="A371:B371"/>
    <mergeCell ref="A372:B372"/>
    <mergeCell ref="A635:B635"/>
    <mergeCell ref="A636:B636"/>
    <mergeCell ref="A632:B632"/>
    <mergeCell ref="A693:B693"/>
    <mergeCell ref="A475:B475"/>
    <mergeCell ref="A474:B474"/>
    <mergeCell ref="A633:B633"/>
    <mergeCell ref="A634:B634"/>
    <mergeCell ref="A385:B385"/>
    <mergeCell ref="A386:B386"/>
    <mergeCell ref="A476:B476"/>
    <mergeCell ref="A477:B477"/>
    <mergeCell ref="A478:B478"/>
    <mergeCell ref="A726:B726"/>
    <mergeCell ref="A727:B727"/>
    <mergeCell ref="A728:B728"/>
    <mergeCell ref="A729:B729"/>
    <mergeCell ref="A736:B736"/>
    <mergeCell ref="A694:B694"/>
    <mergeCell ref="A695:B695"/>
    <mergeCell ref="A696:B696"/>
    <mergeCell ref="A697:B697"/>
    <mergeCell ref="A725:B725"/>
    <mergeCell ref="A748:B748"/>
    <mergeCell ref="A749:B749"/>
    <mergeCell ref="A750:B750"/>
    <mergeCell ref="A751:B751"/>
    <mergeCell ref="A769:B769"/>
    <mergeCell ref="A737:B737"/>
    <mergeCell ref="A738:B738"/>
    <mergeCell ref="A739:B739"/>
    <mergeCell ref="A740:B740"/>
    <mergeCell ref="A747:B747"/>
    <mergeCell ref="A790:B790"/>
    <mergeCell ref="A791:B791"/>
    <mergeCell ref="A792:B792"/>
    <mergeCell ref="A793:B793"/>
    <mergeCell ref="A881:B881"/>
    <mergeCell ref="A770:B770"/>
    <mergeCell ref="A771:B771"/>
    <mergeCell ref="A772:B772"/>
    <mergeCell ref="A773:B773"/>
    <mergeCell ref="A789:B789"/>
    <mergeCell ref="A915:B915"/>
    <mergeCell ref="A916:B916"/>
    <mergeCell ref="A917:B917"/>
    <mergeCell ref="A918:B918"/>
    <mergeCell ref="A925:B925"/>
    <mergeCell ref="A882:B882"/>
    <mergeCell ref="A883:B883"/>
    <mergeCell ref="A884:B884"/>
    <mergeCell ref="A885:B885"/>
    <mergeCell ref="A914:B914"/>
    <mergeCell ref="A937:B937"/>
    <mergeCell ref="A938:B938"/>
    <mergeCell ref="A939:B939"/>
    <mergeCell ref="A940:B940"/>
    <mergeCell ref="A978:B978"/>
    <mergeCell ref="A926:B926"/>
    <mergeCell ref="A927:B927"/>
    <mergeCell ref="A928:B928"/>
    <mergeCell ref="A929:B929"/>
    <mergeCell ref="A936:B936"/>
    <mergeCell ref="A1000:B1000"/>
    <mergeCell ref="A1001:B1001"/>
    <mergeCell ref="A1002:B1002"/>
    <mergeCell ref="A1003:B1003"/>
    <mergeCell ref="A1016:B1016"/>
    <mergeCell ref="A979:B979"/>
    <mergeCell ref="A980:B980"/>
    <mergeCell ref="A981:B981"/>
    <mergeCell ref="A982:B982"/>
    <mergeCell ref="A999:B999"/>
    <mergeCell ref="A1032:B1032"/>
    <mergeCell ref="A1033:B1033"/>
    <mergeCell ref="A1034:B1034"/>
    <mergeCell ref="A1035:B1035"/>
    <mergeCell ref="A1042:B1042"/>
    <mergeCell ref="A1017:B1017"/>
    <mergeCell ref="A1018:B1018"/>
    <mergeCell ref="A1019:B1019"/>
    <mergeCell ref="A1020:B1020"/>
    <mergeCell ref="A1031:B1031"/>
    <mergeCell ref="A1051:B1051"/>
    <mergeCell ref="A1052:B1052"/>
    <mergeCell ref="A1053:B1053"/>
    <mergeCell ref="A1054:B1054"/>
    <mergeCell ref="A1102:B1102"/>
    <mergeCell ref="A1043:B1043"/>
    <mergeCell ref="A1044:B1044"/>
    <mergeCell ref="A1045:B1045"/>
    <mergeCell ref="A1046:B1046"/>
    <mergeCell ref="A1050:B1050"/>
    <mergeCell ref="A1144:B1144"/>
    <mergeCell ref="A1145:B1145"/>
    <mergeCell ref="A1146:B1146"/>
    <mergeCell ref="A1147:B1147"/>
    <mergeCell ref="A1163:B1163"/>
    <mergeCell ref="A1103:B1103"/>
    <mergeCell ref="A1104:B1104"/>
    <mergeCell ref="A1105:B1105"/>
    <mergeCell ref="A1106:B1106"/>
    <mergeCell ref="A1143:B1143"/>
    <mergeCell ref="A1170:B1170"/>
    <mergeCell ref="A1171:B1171"/>
    <mergeCell ref="A1172:B1172"/>
    <mergeCell ref="A1173:B1173"/>
    <mergeCell ref="A1176:B1176"/>
    <mergeCell ref="A1164:B1164"/>
    <mergeCell ref="A1165:B1165"/>
    <mergeCell ref="A1166:B1166"/>
    <mergeCell ref="A1167:B1167"/>
    <mergeCell ref="A1169:B1169"/>
    <mergeCell ref="A1188:B1188"/>
    <mergeCell ref="A1189:B1189"/>
    <mergeCell ref="A1190:B1190"/>
    <mergeCell ref="A1191:B1191"/>
    <mergeCell ref="A1193:B1193"/>
    <mergeCell ref="A1177:B1177"/>
    <mergeCell ref="A1178:B1178"/>
    <mergeCell ref="A1179:B1179"/>
    <mergeCell ref="A1180:B1180"/>
    <mergeCell ref="A1187:B1187"/>
    <mergeCell ref="A1206:B1206"/>
    <mergeCell ref="A1207:B1207"/>
    <mergeCell ref="A1208:B1208"/>
    <mergeCell ref="A1209:B1209"/>
    <mergeCell ref="A1211:B1211"/>
    <mergeCell ref="A1194:B1194"/>
    <mergeCell ref="A1195:B1195"/>
    <mergeCell ref="A1196:B1196"/>
    <mergeCell ref="A1197:B1197"/>
    <mergeCell ref="A1205:B1205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9:B1219"/>
  </mergeCells>
  <printOptions horizontalCentered="1"/>
  <pageMargins left="0.1" right="0.25" top="0.5" bottom="0" header="0.3" footer="0.05"/>
  <pageSetup paperSize="9" scale="47" orientation="landscape" r:id="rId1"/>
  <rowBreaks count="25" manualBreakCount="25">
    <brk id="51" max="30" man="1"/>
    <brk id="98" max="30" man="1"/>
    <brk id="146" max="30" man="1"/>
    <brk id="192" max="30" man="1"/>
    <brk id="238" max="30" man="1"/>
    <brk id="285" max="30" man="1"/>
    <brk id="333" max="30" man="1"/>
    <brk id="379" max="30" man="1"/>
    <brk id="425" max="30" man="1"/>
    <brk id="472" max="28" man="1"/>
    <brk id="519" max="30" man="1"/>
    <brk id="565" max="30" man="1"/>
    <brk id="614" max="30" man="1"/>
    <brk id="661" max="30" man="1"/>
    <brk id="710" max="30" man="1"/>
    <brk id="758" max="30" man="1"/>
    <brk id="806" max="30" man="1"/>
    <brk id="855" max="30" man="1"/>
    <brk id="904" max="30" man="1"/>
    <brk id="953" max="30" man="1"/>
    <brk id="997" max="30" man="1"/>
    <brk id="1040" max="30" man="1"/>
    <brk id="1089" max="30" man="1"/>
    <brk id="1135" max="30" man="1"/>
    <brk id="1185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F14"/>
  <sheetViews>
    <sheetView zoomScale="85" zoomScaleNormal="85" workbookViewId="0">
      <selection activeCell="F15" sqref="F15"/>
    </sheetView>
  </sheetViews>
  <sheetFormatPr defaultRowHeight="14.25"/>
  <sheetData>
    <row r="1" spans="1:32" s="2" customFormat="1" ht="23.25">
      <c r="A1" s="698" t="s">
        <v>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1"/>
      <c r="AD1" s="1"/>
    </row>
    <row r="2" spans="1:32" s="2" customFormat="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2" s="2" customFormat="1" ht="21">
      <c r="A3" s="683" t="s">
        <v>1</v>
      </c>
      <c r="B3" s="683" t="s">
        <v>2</v>
      </c>
      <c r="C3" s="3"/>
      <c r="D3" s="699" t="s">
        <v>3</v>
      </c>
      <c r="E3" s="700"/>
      <c r="F3" s="700"/>
      <c r="G3" s="701"/>
      <c r="H3" s="4"/>
      <c r="I3" s="3"/>
      <c r="J3" s="700" t="s">
        <v>4</v>
      </c>
      <c r="K3" s="700"/>
      <c r="L3" s="700"/>
      <c r="M3" s="701"/>
      <c r="N3" s="5"/>
      <c r="O3" s="6"/>
      <c r="P3" s="702" t="s">
        <v>5</v>
      </c>
      <c r="Q3" s="7" t="s">
        <v>6</v>
      </c>
      <c r="R3" s="704" t="s">
        <v>7</v>
      </c>
      <c r="S3" s="705"/>
      <c r="T3" s="708" t="s">
        <v>8</v>
      </c>
      <c r="U3" s="8"/>
      <c r="V3" s="7" t="s">
        <v>6</v>
      </c>
      <c r="W3" s="704" t="s">
        <v>9</v>
      </c>
      <c r="X3" s="711"/>
      <c r="Y3" s="705"/>
      <c r="Z3" s="713" t="s">
        <v>10</v>
      </c>
      <c r="AA3" s="714"/>
      <c r="AB3" s="683" t="s">
        <v>1206</v>
      </c>
      <c r="AC3" s="9"/>
      <c r="AD3" s="9"/>
      <c r="AE3" s="10"/>
    </row>
    <row r="4" spans="1:32" s="2" customFormat="1" ht="21">
      <c r="A4" s="691"/>
      <c r="B4" s="691"/>
      <c r="C4" s="692" t="s">
        <v>11</v>
      </c>
      <c r="D4" s="683" t="s">
        <v>12</v>
      </c>
      <c r="E4" s="683" t="s">
        <v>13</v>
      </c>
      <c r="F4" s="11"/>
      <c r="G4" s="683" t="s">
        <v>14</v>
      </c>
      <c r="H4" s="11"/>
      <c r="I4" s="692" t="s">
        <v>11</v>
      </c>
      <c r="J4" s="12" t="s">
        <v>12</v>
      </c>
      <c r="K4" s="12" t="s">
        <v>13</v>
      </c>
      <c r="L4" s="694" t="s">
        <v>15</v>
      </c>
      <c r="M4" s="695"/>
      <c r="N4" s="13"/>
      <c r="O4" s="14"/>
      <c r="P4" s="703"/>
      <c r="Q4" s="15" t="s">
        <v>16</v>
      </c>
      <c r="R4" s="706"/>
      <c r="S4" s="707"/>
      <c r="T4" s="709"/>
      <c r="U4" s="11" t="s">
        <v>14</v>
      </c>
      <c r="V4" s="15" t="s">
        <v>16</v>
      </c>
      <c r="W4" s="706"/>
      <c r="X4" s="712"/>
      <c r="Y4" s="707"/>
      <c r="Z4" s="16" t="s">
        <v>17</v>
      </c>
      <c r="AA4" s="16" t="s">
        <v>17</v>
      </c>
      <c r="AB4" s="691"/>
      <c r="AC4" s="9"/>
      <c r="AD4" s="9"/>
    </row>
    <row r="5" spans="1:32" s="2" customFormat="1" ht="21.75" customHeight="1">
      <c r="A5" s="691"/>
      <c r="B5" s="691"/>
      <c r="C5" s="693"/>
      <c r="D5" s="691"/>
      <c r="E5" s="691"/>
      <c r="F5" s="17" t="s">
        <v>8</v>
      </c>
      <c r="G5" s="691"/>
      <c r="H5" s="17"/>
      <c r="I5" s="693"/>
      <c r="J5" s="18"/>
      <c r="K5" s="19" t="str">
        <f>SUBTOTAL(3,K8:K1223)&amp;" "&amp;"ตำบล"</f>
        <v>0 ตำบล</v>
      </c>
      <c r="L5" s="11" t="s">
        <v>18</v>
      </c>
      <c r="M5" s="11" t="s">
        <v>19</v>
      </c>
      <c r="N5" s="13"/>
      <c r="O5" s="14"/>
      <c r="P5" s="703"/>
      <c r="Q5" s="15" t="s">
        <v>20</v>
      </c>
      <c r="R5" s="696" t="s">
        <v>21</v>
      </c>
      <c r="S5" s="696" t="s">
        <v>22</v>
      </c>
      <c r="T5" s="709"/>
      <c r="U5" s="17" t="s">
        <v>23</v>
      </c>
      <c r="V5" s="15" t="s">
        <v>20</v>
      </c>
      <c r="W5" s="683" t="s">
        <v>24</v>
      </c>
      <c r="X5" s="683" t="s">
        <v>25</v>
      </c>
      <c r="Y5" s="685" t="s">
        <v>26</v>
      </c>
      <c r="Z5" s="683" t="s">
        <v>27</v>
      </c>
      <c r="AA5" s="683" t="s">
        <v>28</v>
      </c>
      <c r="AB5" s="691"/>
      <c r="AC5" s="9"/>
      <c r="AD5" s="9"/>
    </row>
    <row r="6" spans="1:32" s="2" customFormat="1" ht="21">
      <c r="A6" s="684"/>
      <c r="B6" s="684"/>
      <c r="C6" s="17"/>
      <c r="D6" s="684"/>
      <c r="E6" s="684"/>
      <c r="F6" s="17"/>
      <c r="G6" s="17" t="s">
        <v>23</v>
      </c>
      <c r="H6" s="17"/>
      <c r="I6" s="17"/>
      <c r="J6" s="20"/>
      <c r="K6" s="20"/>
      <c r="L6" s="17" t="s">
        <v>23</v>
      </c>
      <c r="M6" s="17" t="s">
        <v>23</v>
      </c>
      <c r="N6" s="21"/>
      <c r="O6" s="22"/>
      <c r="P6" s="363" t="str">
        <f>(G7-L7) &amp;" "&amp;"แห่ง"</f>
        <v>4 แห่ง</v>
      </c>
      <c r="Q6" s="23" t="s">
        <v>23</v>
      </c>
      <c r="R6" s="697"/>
      <c r="S6" s="697"/>
      <c r="T6" s="710"/>
      <c r="U6" s="17"/>
      <c r="V6" s="23" t="s">
        <v>23</v>
      </c>
      <c r="W6" s="684"/>
      <c r="X6" s="684"/>
      <c r="Y6" s="686"/>
      <c r="Z6" s="684"/>
      <c r="AA6" s="684"/>
      <c r="AB6" s="684"/>
      <c r="AC6" s="9"/>
      <c r="AD6" s="9"/>
    </row>
    <row r="7" spans="1:32" s="2" customFormat="1" ht="20.25" customHeight="1">
      <c r="A7" s="687" t="s">
        <v>29</v>
      </c>
      <c r="B7" s="688"/>
      <c r="C7" s="24"/>
      <c r="D7" s="24"/>
      <c r="E7" s="24"/>
      <c r="F7" s="24"/>
      <c r="G7" s="25">
        <f>G8+G15+G47+G193+G380+G723+G787+G976+G1048+G1153+G1203</f>
        <v>4</v>
      </c>
      <c r="H7" s="25">
        <f>H8+H15+H45+H190+H368+H693+H778+H925+H974+H1041+H1146</f>
        <v>0</v>
      </c>
      <c r="I7" s="24"/>
      <c r="J7" s="24"/>
      <c r="K7" s="24"/>
      <c r="L7" s="26">
        <f>L8+L15+L47+L193+L380+L723+L787+L976+L1048+L1153+L1203</f>
        <v>0</v>
      </c>
      <c r="M7" s="26">
        <f>M8+M15+M47+M193+M380+M723+M787+M976+M1048+M1153+M1203</f>
        <v>0</v>
      </c>
      <c r="N7" s="25">
        <f>N8+N15+N47+N193+N380+N723+N787+N976+N1048+N1153+N1203</f>
        <v>0</v>
      </c>
      <c r="O7" s="25">
        <f>O8+O15+O47+O193+O380+O723+O787+O976+O1048+O1153+O1203</f>
        <v>0</v>
      </c>
      <c r="P7" s="25">
        <f>P8+P15+P47+P193+P380+P723+P787+P976+P1048+P1153+P1203</f>
        <v>0</v>
      </c>
      <c r="Q7" s="27">
        <f>G7-L7+M7</f>
        <v>4</v>
      </c>
      <c r="R7" s="25">
        <f t="shared" ref="R7:S7" si="0">R8+R15+R47+R193+R380+R723+R787+R976+R1048+R1153+R1203</f>
        <v>246800</v>
      </c>
      <c r="S7" s="25">
        <f t="shared" si="0"/>
        <v>153200</v>
      </c>
      <c r="T7" s="24"/>
      <c r="U7" s="24"/>
      <c r="V7" s="27">
        <f>G7-L7+M7</f>
        <v>4</v>
      </c>
      <c r="W7" s="28"/>
      <c r="X7" s="28"/>
      <c r="Y7" s="28"/>
      <c r="Z7" s="28"/>
      <c r="AA7" s="28"/>
      <c r="AB7" s="28"/>
      <c r="AC7" s="29"/>
      <c r="AD7" s="29"/>
    </row>
    <row r="8" spans="1:32" s="2" customFormat="1" ht="21">
      <c r="A8" s="30" t="s">
        <v>30</v>
      </c>
      <c r="B8" s="30"/>
      <c r="C8" s="30"/>
      <c r="D8" s="30"/>
      <c r="E8" s="30"/>
      <c r="F8" s="30"/>
      <c r="G8" s="30">
        <f>G9</f>
        <v>4</v>
      </c>
      <c r="H8" s="30"/>
      <c r="I8" s="30"/>
      <c r="J8" s="30"/>
      <c r="K8" s="30"/>
      <c r="L8" s="31">
        <f>L9</f>
        <v>0</v>
      </c>
      <c r="M8" s="31">
        <f>M9</f>
        <v>0</v>
      </c>
      <c r="N8" s="31">
        <f>N9</f>
        <v>0</v>
      </c>
      <c r="O8" s="31">
        <f t="shared" ref="O8:P8" si="1">O9</f>
        <v>0</v>
      </c>
      <c r="P8" s="31">
        <f t="shared" si="1"/>
        <v>0</v>
      </c>
      <c r="Q8" s="32">
        <f>G8-L8+M8</f>
        <v>4</v>
      </c>
      <c r="R8" s="32">
        <f>R9</f>
        <v>246800</v>
      </c>
      <c r="S8" s="32">
        <f>S9</f>
        <v>153200</v>
      </c>
      <c r="T8" s="30"/>
      <c r="U8" s="30">
        <f>U9</f>
        <v>0</v>
      </c>
      <c r="V8" s="32">
        <f>G8-L8+M8</f>
        <v>4</v>
      </c>
      <c r="W8" s="33"/>
      <c r="X8" s="33"/>
      <c r="Y8" s="33"/>
      <c r="Z8" s="34">
        <f>SUM(Z9)</f>
        <v>0</v>
      </c>
      <c r="AA8" s="33">
        <f>SUM(AA9)</f>
        <v>4</v>
      </c>
      <c r="AB8" s="30"/>
      <c r="AC8" s="14"/>
      <c r="AD8" s="14"/>
    </row>
    <row r="9" spans="1:32" s="2" customFormat="1" ht="21">
      <c r="A9" s="35">
        <v>1</v>
      </c>
      <c r="B9" s="36" t="s">
        <v>31</v>
      </c>
      <c r="C9" s="37"/>
      <c r="D9" s="37"/>
      <c r="E9" s="37"/>
      <c r="F9" s="37"/>
      <c r="G9" s="38">
        <f>SUM(G10)</f>
        <v>4</v>
      </c>
      <c r="H9" s="38"/>
      <c r="I9" s="37"/>
      <c r="J9" s="37"/>
      <c r="K9" s="37"/>
      <c r="L9" s="39">
        <f>SUM(L10:L13)</f>
        <v>0</v>
      </c>
      <c r="M9" s="39">
        <f>SUM(M10:M13)</f>
        <v>0</v>
      </c>
      <c r="N9" s="39">
        <f>SUM(N10:N13)</f>
        <v>0</v>
      </c>
      <c r="O9" s="39">
        <f>SUM(O10:O13)</f>
        <v>0</v>
      </c>
      <c r="P9" s="40">
        <f>SUM(P10:P13)</f>
        <v>0</v>
      </c>
      <c r="Q9" s="40">
        <f>G9-L9+M9</f>
        <v>4</v>
      </c>
      <c r="R9" s="40">
        <f>SUM(R10:R13)</f>
        <v>246800</v>
      </c>
      <c r="S9" s="40">
        <f>SUM(S10:S13)</f>
        <v>153200</v>
      </c>
      <c r="T9" s="37"/>
      <c r="U9" s="38">
        <f>SUM(U10:U13)</f>
        <v>0</v>
      </c>
      <c r="V9" s="40">
        <f>G9-L9+M9</f>
        <v>4</v>
      </c>
      <c r="W9" s="35"/>
      <c r="X9" s="35"/>
      <c r="Y9" s="35"/>
      <c r="Z9" s="41">
        <f>COUNTA(Z10:Z13)</f>
        <v>0</v>
      </c>
      <c r="AA9" s="35">
        <f>COUNTA(AA10:AA13)</f>
        <v>4</v>
      </c>
      <c r="AB9" s="38"/>
      <c r="AC9" s="42"/>
      <c r="AD9" s="42"/>
    </row>
    <row r="10" spans="1:32" s="2" customFormat="1" ht="21">
      <c r="A10" s="689" t="s">
        <v>1165</v>
      </c>
      <c r="B10" s="690"/>
      <c r="C10" s="68"/>
      <c r="D10" s="43" t="s">
        <v>32</v>
      </c>
      <c r="E10" s="44" t="s">
        <v>33</v>
      </c>
      <c r="F10" s="45" t="s">
        <v>34</v>
      </c>
      <c r="G10" s="46">
        <v>4</v>
      </c>
      <c r="H10" s="47">
        <v>61700</v>
      </c>
      <c r="I10" s="48"/>
      <c r="J10" s="43"/>
      <c r="K10" s="44"/>
      <c r="L10" s="49">
        <v>0</v>
      </c>
      <c r="M10" s="49">
        <v>0</v>
      </c>
      <c r="N10" s="49">
        <v>0</v>
      </c>
      <c r="O10" s="49">
        <v>0</v>
      </c>
      <c r="P10" s="50"/>
      <c r="Q10" s="51">
        <v>1</v>
      </c>
      <c r="R10" s="52">
        <v>61700</v>
      </c>
      <c r="S10" s="52">
        <v>38300</v>
      </c>
      <c r="T10" s="53" t="s">
        <v>35</v>
      </c>
      <c r="U10" s="51"/>
      <c r="V10" s="51">
        <v>1</v>
      </c>
      <c r="W10" s="54">
        <v>745677</v>
      </c>
      <c r="X10" s="54">
        <v>1635764</v>
      </c>
      <c r="Y10" s="55"/>
      <c r="Z10" s="55"/>
      <c r="AA10" s="56" t="s">
        <v>36</v>
      </c>
      <c r="AB10" s="57" t="s">
        <v>1178</v>
      </c>
      <c r="AC10" s="66"/>
      <c r="AD10" s="58">
        <f>37108.36+14400+9526.99</f>
        <v>61035.35</v>
      </c>
      <c r="AE10" s="59">
        <f>25500+5000+7322.83</f>
        <v>37822.83</v>
      </c>
      <c r="AF10" s="59">
        <f>AD10+AE10</f>
        <v>98858.18</v>
      </c>
    </row>
    <row r="11" spans="1:32" s="2" customFormat="1" ht="21">
      <c r="A11" s="679" t="s">
        <v>1166</v>
      </c>
      <c r="B11" s="680"/>
      <c r="C11" s="62"/>
      <c r="D11" s="60"/>
      <c r="E11" s="61"/>
      <c r="F11" s="62"/>
      <c r="G11" s="63"/>
      <c r="H11" s="64"/>
      <c r="I11" s="65"/>
      <c r="J11" s="60"/>
      <c r="K11" s="61"/>
      <c r="L11" s="61"/>
      <c r="M11" s="61"/>
      <c r="N11" s="61"/>
      <c r="O11" s="61"/>
      <c r="P11" s="63"/>
      <c r="Q11" s="51">
        <v>1</v>
      </c>
      <c r="R11" s="52">
        <v>61700</v>
      </c>
      <c r="S11" s="52">
        <v>38300</v>
      </c>
      <c r="T11" s="53" t="s">
        <v>35</v>
      </c>
      <c r="U11" s="51"/>
      <c r="V11" s="51">
        <v>1</v>
      </c>
      <c r="W11" s="54">
        <v>745722</v>
      </c>
      <c r="X11" s="54">
        <v>1635803</v>
      </c>
      <c r="Y11" s="54"/>
      <c r="Z11" s="54"/>
      <c r="AA11" s="56" t="s">
        <v>36</v>
      </c>
      <c r="AB11" s="57" t="s">
        <v>1181</v>
      </c>
      <c r="AC11" s="66"/>
      <c r="AD11" s="66"/>
    </row>
    <row r="12" spans="1:32" s="2" customFormat="1" ht="21">
      <c r="A12" s="679" t="s">
        <v>1208</v>
      </c>
      <c r="B12" s="680"/>
      <c r="C12" s="62"/>
      <c r="D12" s="67"/>
      <c r="E12" s="61"/>
      <c r="F12" s="62"/>
      <c r="G12" s="63"/>
      <c r="H12" s="64"/>
      <c r="I12" s="68"/>
      <c r="J12" s="60"/>
      <c r="K12" s="61"/>
      <c r="L12" s="61"/>
      <c r="M12" s="61"/>
      <c r="N12" s="61"/>
      <c r="O12" s="61"/>
      <c r="P12" s="63"/>
      <c r="Q12" s="69">
        <v>1</v>
      </c>
      <c r="R12" s="52">
        <v>61700</v>
      </c>
      <c r="S12" s="52">
        <v>38300</v>
      </c>
      <c r="T12" s="53" t="s">
        <v>37</v>
      </c>
      <c r="U12" s="51"/>
      <c r="V12" s="51">
        <v>1</v>
      </c>
      <c r="W12" s="54">
        <v>749505</v>
      </c>
      <c r="X12" s="54">
        <v>1641286</v>
      </c>
      <c r="Y12" s="54"/>
      <c r="Z12" s="54"/>
      <c r="AA12" s="56" t="s">
        <v>36</v>
      </c>
      <c r="AB12" s="57"/>
      <c r="AC12" s="66"/>
      <c r="AD12" s="66"/>
    </row>
    <row r="13" spans="1:32" s="2" customFormat="1" ht="21">
      <c r="A13" s="679" t="s">
        <v>1167</v>
      </c>
      <c r="B13" s="680"/>
      <c r="C13" s="62"/>
      <c r="D13" s="67"/>
      <c r="E13" s="61" t="s">
        <v>1207</v>
      </c>
      <c r="F13" s="62"/>
      <c r="G13" s="63"/>
      <c r="H13" s="64"/>
      <c r="I13" s="68"/>
      <c r="J13" s="60"/>
      <c r="K13" s="61"/>
      <c r="L13" s="61"/>
      <c r="M13" s="61"/>
      <c r="N13" s="61"/>
      <c r="O13" s="61"/>
      <c r="P13" s="63"/>
      <c r="Q13" s="70">
        <v>1</v>
      </c>
      <c r="R13" s="52">
        <v>61700</v>
      </c>
      <c r="S13" s="52">
        <v>38300</v>
      </c>
      <c r="T13" s="71" t="s">
        <v>38</v>
      </c>
      <c r="U13" s="70"/>
      <c r="V13" s="70">
        <v>1</v>
      </c>
      <c r="W13" s="72">
        <v>743033</v>
      </c>
      <c r="X13" s="72">
        <v>1638740</v>
      </c>
      <c r="Y13" s="54"/>
      <c r="Z13" s="54"/>
      <c r="AA13" s="56" t="s">
        <v>36</v>
      </c>
      <c r="AB13" s="57"/>
      <c r="AC13" s="66"/>
      <c r="AD13" s="66"/>
    </row>
    <row r="14" spans="1:32" s="2" customFormat="1" ht="21">
      <c r="A14" s="681" t="s">
        <v>1209</v>
      </c>
      <c r="B14" s="682"/>
      <c r="C14" s="62"/>
      <c r="D14" s="67"/>
      <c r="E14" s="61"/>
      <c r="F14" s="62"/>
      <c r="G14" s="63"/>
      <c r="H14" s="64"/>
      <c r="I14" s="68"/>
      <c r="J14" s="60"/>
      <c r="K14" s="61"/>
      <c r="L14" s="61"/>
      <c r="M14" s="61"/>
      <c r="N14" s="61"/>
      <c r="O14" s="61"/>
      <c r="P14" s="64"/>
      <c r="Q14" s="122"/>
      <c r="R14" s="362"/>
      <c r="S14" s="362"/>
      <c r="T14" s="108"/>
      <c r="U14" s="122"/>
      <c r="V14" s="122"/>
      <c r="W14" s="244"/>
      <c r="X14" s="244"/>
      <c r="Y14" s="61"/>
      <c r="Z14" s="61"/>
      <c r="AA14" s="99"/>
      <c r="AB14" s="57"/>
      <c r="AC14" s="66"/>
      <c r="AD14" s="66"/>
    </row>
  </sheetData>
  <mergeCells count="30">
    <mergeCell ref="A1:AB1"/>
    <mergeCell ref="A3:A6"/>
    <mergeCell ref="B3:B6"/>
    <mergeCell ref="D3:G3"/>
    <mergeCell ref="J3:M3"/>
    <mergeCell ref="P3:P5"/>
    <mergeCell ref="R3:S4"/>
    <mergeCell ref="T3:T6"/>
    <mergeCell ref="W3:Y4"/>
    <mergeCell ref="Z3:AA3"/>
    <mergeCell ref="AB3:AB6"/>
    <mergeCell ref="C4:C5"/>
    <mergeCell ref="D4:D6"/>
    <mergeCell ref="E4:E6"/>
    <mergeCell ref="G4:G5"/>
    <mergeCell ref="I4:I5"/>
    <mergeCell ref="L4:M4"/>
    <mergeCell ref="R5:R6"/>
    <mergeCell ref="S5:S6"/>
    <mergeCell ref="W5:W6"/>
    <mergeCell ref="Y5:Y6"/>
    <mergeCell ref="Z5:Z6"/>
    <mergeCell ref="AA5:AA6"/>
    <mergeCell ref="A7:B7"/>
    <mergeCell ref="A10:B10"/>
    <mergeCell ref="A11:B11"/>
    <mergeCell ref="A12:B12"/>
    <mergeCell ref="A13:B13"/>
    <mergeCell ref="A14:B14"/>
    <mergeCell ref="X5:X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พื้นที่พิกัด.หมู่บ้าน</vt:lpstr>
      <vt:lpstr>สระบุรี</vt:lpstr>
      <vt:lpstr>พื้นที่พิกัด.หมู่บ้าน!Print_Area</vt:lpstr>
      <vt:lpstr>พื้นที่พิกัด.หมู่บ้าน!Print_Titles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PACC</cp:lastModifiedBy>
  <cp:lastPrinted>2018-06-08T08:51:02Z</cp:lastPrinted>
  <dcterms:created xsi:type="dcterms:W3CDTF">2018-06-08T02:42:00Z</dcterms:created>
  <dcterms:modified xsi:type="dcterms:W3CDTF">2018-06-09T08:22:47Z</dcterms:modified>
</cp:coreProperties>
</file>